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oda001\SDAD\Joann\COR 2004-2025\COR Historical Series\"/>
    </mc:Choice>
  </mc:AlternateContent>
  <xr:revisionPtr revIDLastSave="0" documentId="13_ncr:1_{F0867611-3F0B-4588-A152-172E82D9D461}" xr6:coauthVersionLast="47" xr6:coauthVersionMax="47" xr10:uidLastSave="{00000000-0000-0000-0000-000000000000}"/>
  <bookViews>
    <workbookView xWindow="-120" yWindow="-120" windowWidth="29040" windowHeight="15720" tabRatio="727" xr2:uid="{00000000-000D-0000-FFFF-FFFF00000000}"/>
  </bookViews>
  <sheets>
    <sheet name="2024" sheetId="32" r:id="rId1"/>
    <sheet name="2023" sheetId="31" r:id="rId2"/>
    <sheet name="2022" sheetId="11" r:id="rId3"/>
    <sheet name="2021" sheetId="10" r:id="rId4"/>
    <sheet name="2020" sheetId="9" r:id="rId5"/>
    <sheet name="2019" sheetId="8" r:id="rId6"/>
    <sheet name="2018" sheetId="7" r:id="rId7"/>
    <sheet name="2017" sheetId="6" r:id="rId8"/>
    <sheet name="2016" sheetId="5" r:id="rId9"/>
    <sheet name="2015" sheetId="4" r:id="rId10"/>
    <sheet name="2014" sheetId="3" r:id="rId11"/>
    <sheet name="2013" sheetId="2" r:id="rId12"/>
    <sheet name="2012" sheetId="1" r:id="rId13"/>
    <sheet name="2011" sheetId="15" r:id="rId14"/>
    <sheet name="2010" sheetId="14" r:id="rId15"/>
    <sheet name="2009" sheetId="16" r:id="rId16"/>
    <sheet name="2008" sheetId="17" r:id="rId17"/>
    <sheet name="2007" sheetId="18" r:id="rId18"/>
    <sheet name="2006" sheetId="19" r:id="rId19"/>
    <sheet name="2005" sheetId="20" r:id="rId20"/>
    <sheet name="2004" sheetId="21" r:id="rId21"/>
    <sheet name="2003" sheetId="22" r:id="rId22"/>
    <sheet name="2002" sheetId="23" r:id="rId23"/>
    <sheet name="2001" sheetId="24" r:id="rId24"/>
    <sheet name="2000" sheetId="25" r:id="rId25"/>
    <sheet name="1999" sheetId="26" r:id="rId26"/>
    <sheet name="1998" sheetId="30" r:id="rId27"/>
    <sheet name="1997" sheetId="27" r:id="rId28"/>
    <sheet name="1996" sheetId="28" r:id="rId29"/>
    <sheet name="1995" sheetId="29" r:id="rId30"/>
  </sheets>
  <definedNames>
    <definedName name="_xlnm.Print_Area" localSheetId="6">'2018'!$A$1:$O$19</definedName>
    <definedName name="_xlnm.Print_Area" localSheetId="5">'2019'!$A$1:$R$26</definedName>
    <definedName name="_xlnm.Print_Area" localSheetId="4">'2020'!$A$1:$P$26</definedName>
    <definedName name="_xlnm.Print_Area" localSheetId="3">'2021'!$A$1:$P$27</definedName>
    <definedName name="_xlnm.Print_Area" localSheetId="2">'2022'!$A$1:$P$33</definedName>
    <definedName name="_xlnm.Print_Area" localSheetId="1">'2023'!$A$1:$P$36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9" l="1"/>
  <c r="N10" i="29"/>
  <c r="N11" i="29"/>
  <c r="N12" i="29"/>
  <c r="N8" i="28"/>
  <c r="N10" i="28"/>
  <c r="N11" i="28"/>
  <c r="N12" i="28"/>
  <c r="N8" i="27"/>
  <c r="N10" i="27"/>
  <c r="N11" i="27"/>
  <c r="N12" i="27"/>
  <c r="N8" i="30"/>
  <c r="N10" i="30"/>
  <c r="N11" i="30"/>
  <c r="N8" i="26"/>
  <c r="N10" i="26"/>
  <c r="N11" i="26"/>
  <c r="N12" i="26"/>
  <c r="N8" i="25"/>
  <c r="N10" i="25"/>
  <c r="N11" i="25"/>
  <c r="N12" i="25"/>
  <c r="N13" i="25"/>
  <c r="N8" i="24"/>
  <c r="N10" i="24"/>
  <c r="N11" i="24"/>
  <c r="N12" i="24"/>
  <c r="N13" i="24"/>
  <c r="N14" i="24"/>
  <c r="N8" i="23"/>
  <c r="N10" i="23"/>
  <c r="N11" i="23"/>
  <c r="N12" i="23"/>
  <c r="N8" i="22"/>
  <c r="N10" i="22"/>
  <c r="N11" i="22"/>
  <c r="N8" i="21"/>
  <c r="N10" i="21"/>
  <c r="N11" i="21"/>
  <c r="N8" i="20"/>
  <c r="N10" i="20"/>
  <c r="N11" i="20"/>
  <c r="N12" i="20"/>
  <c r="N13" i="20"/>
  <c r="N8" i="19"/>
  <c r="N10" i="19"/>
  <c r="N11" i="19"/>
  <c r="N12" i="19"/>
  <c r="N13" i="19"/>
  <c r="N8" i="18"/>
  <c r="N10" i="18"/>
  <c r="N11" i="18"/>
  <c r="N12" i="18"/>
  <c r="N13" i="18"/>
  <c r="N14" i="18"/>
  <c r="N8" i="17"/>
  <c r="N10" i="17"/>
  <c r="N11" i="17"/>
  <c r="N12" i="17"/>
  <c r="N8" i="16"/>
  <c r="N10" i="16"/>
  <c r="N11" i="16"/>
  <c r="N8" i="14"/>
  <c r="N10" i="14"/>
  <c r="N11" i="14"/>
  <c r="N8" i="15"/>
  <c r="N10" i="15"/>
  <c r="N11" i="15"/>
  <c r="N8" i="7"/>
  <c r="G12" i="7"/>
  <c r="N12" i="7"/>
  <c r="H8" i="9"/>
  <c r="I8" i="9"/>
  <c r="J8" i="9"/>
  <c r="K8" i="9"/>
  <c r="L8" i="9"/>
  <c r="M8" i="9"/>
  <c r="N8" i="9"/>
  <c r="C10" i="9"/>
  <c r="C8" i="9" s="1"/>
  <c r="D10" i="9"/>
  <c r="D8" i="9" s="1"/>
  <c r="E10" i="9"/>
  <c r="E8" i="9" s="1"/>
  <c r="F10" i="9"/>
  <c r="F8" i="9" s="1"/>
  <c r="G10" i="9"/>
  <c r="G8" i="9" s="1"/>
  <c r="H10" i="9"/>
  <c r="I10" i="9"/>
  <c r="J10" i="9"/>
  <c r="K10" i="9"/>
  <c r="L10" i="9"/>
  <c r="M10" i="9"/>
  <c r="N10" i="9"/>
  <c r="O11" i="9"/>
  <c r="O12" i="9"/>
  <c r="O13" i="9"/>
  <c r="O14" i="9"/>
  <c r="O16" i="9"/>
  <c r="O18" i="9"/>
  <c r="C8" i="10"/>
  <c r="D8" i="10"/>
  <c r="E8" i="10"/>
  <c r="F8" i="10"/>
  <c r="G8" i="10"/>
  <c r="H8" i="10"/>
  <c r="C10" i="10"/>
  <c r="D10" i="10"/>
  <c r="E10" i="10"/>
  <c r="F10" i="10"/>
  <c r="G10" i="10"/>
  <c r="H10" i="10"/>
  <c r="I10" i="10"/>
  <c r="I8" i="10" s="1"/>
  <c r="J10" i="10"/>
  <c r="J8" i="10" s="1"/>
  <c r="K10" i="10"/>
  <c r="K8" i="10" s="1"/>
  <c r="L10" i="10"/>
  <c r="L8" i="10" s="1"/>
  <c r="M10" i="10"/>
  <c r="M8" i="10" s="1"/>
  <c r="N10" i="10"/>
  <c r="N8" i="10" s="1"/>
  <c r="O10" i="10"/>
  <c r="O8" i="10" s="1"/>
  <c r="O11" i="10"/>
  <c r="O12" i="10"/>
  <c r="O13" i="10"/>
  <c r="O14" i="10"/>
  <c r="O15" i="10"/>
  <c r="O17" i="10"/>
  <c r="O19" i="10"/>
  <c r="O27" i="31"/>
  <c r="O23" i="31"/>
  <c r="O21" i="31"/>
  <c r="O20" i="31"/>
  <c r="O19" i="31"/>
  <c r="O18" i="31"/>
  <c r="O17" i="31"/>
  <c r="O16" i="31"/>
  <c r="O15" i="31"/>
  <c r="O14" i="31"/>
  <c r="O13" i="31"/>
  <c r="O12" i="31"/>
  <c r="N11" i="31"/>
  <c r="N10" i="31" s="1"/>
  <c r="N8" i="31" s="1"/>
  <c r="M11" i="31"/>
  <c r="M10" i="31" s="1"/>
  <c r="M8" i="31" s="1"/>
  <c r="L11" i="31"/>
  <c r="L10" i="31" s="1"/>
  <c r="L8" i="31" s="1"/>
  <c r="K11" i="31"/>
  <c r="K10" i="31" s="1"/>
  <c r="K8" i="31" s="1"/>
  <c r="J11" i="31"/>
  <c r="J10" i="31" s="1"/>
  <c r="J8" i="31" s="1"/>
  <c r="I11" i="31"/>
  <c r="I10" i="31" s="1"/>
  <c r="I8" i="31" s="1"/>
  <c r="H11" i="31"/>
  <c r="H10" i="31" s="1"/>
  <c r="H8" i="31" s="1"/>
  <c r="G11" i="31"/>
  <c r="G10" i="31" s="1"/>
  <c r="G8" i="31" s="1"/>
  <c r="F11" i="31"/>
  <c r="E11" i="31"/>
  <c r="E10" i="31" s="1"/>
  <c r="E8" i="31" s="1"/>
  <c r="D11" i="31"/>
  <c r="D10" i="31" s="1"/>
  <c r="D8" i="31" s="1"/>
  <c r="C11" i="31"/>
  <c r="C10" i="31" s="1"/>
  <c r="F10" i="31"/>
  <c r="F8" i="31" s="1"/>
  <c r="F10" i="11"/>
  <c r="F11" i="11"/>
  <c r="D10" i="11"/>
  <c r="M10" i="11"/>
  <c r="C10" i="11"/>
  <c r="O12" i="11"/>
  <c r="O13" i="11"/>
  <c r="O14" i="11"/>
  <c r="O15" i="11"/>
  <c r="D11" i="11"/>
  <c r="E11" i="11"/>
  <c r="E10" i="11" s="1"/>
  <c r="G11" i="11"/>
  <c r="G10" i="11" s="1"/>
  <c r="H11" i="11"/>
  <c r="H10" i="11" s="1"/>
  <c r="I11" i="11"/>
  <c r="I10" i="11" s="1"/>
  <c r="J11" i="11"/>
  <c r="J10" i="11" s="1"/>
  <c r="K11" i="11"/>
  <c r="K10" i="11" s="1"/>
  <c r="L11" i="11"/>
  <c r="L10" i="11" s="1"/>
  <c r="M11" i="11"/>
  <c r="N11" i="11"/>
  <c r="N10" i="11" s="1"/>
  <c r="C11" i="11"/>
  <c r="O10" i="9" l="1"/>
  <c r="O8" i="9" s="1"/>
  <c r="O10" i="31"/>
  <c r="C8" i="31"/>
  <c r="O8" i="31" s="1"/>
  <c r="O11" i="31"/>
  <c r="O11" i="11"/>
  <c r="O25" i="11" l="1"/>
  <c r="O23" i="11"/>
  <c r="O21" i="11"/>
  <c r="O19" i="11"/>
  <c r="O18" i="11"/>
  <c r="O17" i="11"/>
  <c r="O16" i="11"/>
  <c r="N8" i="11"/>
  <c r="M8" i="11"/>
  <c r="L8" i="11"/>
  <c r="K8" i="11"/>
  <c r="J8" i="11"/>
  <c r="I8" i="11"/>
  <c r="H8" i="11"/>
  <c r="G8" i="11"/>
  <c r="F8" i="11"/>
  <c r="E8" i="11"/>
  <c r="C8" i="11"/>
  <c r="D8" i="11"/>
  <c r="O10" i="11" l="1"/>
  <c r="O8" i="11" s="1"/>
</calcChain>
</file>

<file path=xl/sharedStrings.xml><?xml version="1.0" encoding="utf-8"?>
<sst xmlns="http://schemas.openxmlformats.org/spreadsheetml/2006/main" count="750" uniqueCount="102">
  <si>
    <t>PRIVATIZATION</t>
  </si>
  <si>
    <t>For the Period Indicated</t>
  </si>
  <si>
    <t>(In Million Pesos)</t>
  </si>
  <si>
    <t>Particulars</t>
  </si>
  <si>
    <t>CY 2012</t>
  </si>
  <si>
    <t>Total</t>
  </si>
  <si>
    <t>Jan</t>
  </si>
  <si>
    <t>Feb</t>
  </si>
  <si>
    <t>Mar</t>
  </si>
  <si>
    <t>Apr</t>
  </si>
  <si>
    <t xml:space="preserve">May </t>
  </si>
  <si>
    <t>June</t>
  </si>
  <si>
    <t>July</t>
  </si>
  <si>
    <t>Aug</t>
  </si>
  <si>
    <t>Sept</t>
  </si>
  <si>
    <t>Oct</t>
  </si>
  <si>
    <t>Nov</t>
  </si>
  <si>
    <t>Dec</t>
  </si>
  <si>
    <t>PMO</t>
  </si>
  <si>
    <t>PCGG</t>
  </si>
  <si>
    <t>Prepared by: SDAD-RS,BTr</t>
  </si>
  <si>
    <t>CY 2013</t>
  </si>
  <si>
    <t>CY 2014</t>
  </si>
  <si>
    <t>CY 2015</t>
  </si>
  <si>
    <t>*</t>
  </si>
  <si>
    <t>*  Includesthe transfer of the Coco Levy funds to the special account in the general fund amounting to P60.1B. The said funds were proceeds</t>
  </si>
  <si>
    <t xml:space="preserve">   from the sale of San Miguel Corp. (SMC) Series 1 preferred shares including interest income.</t>
  </si>
  <si>
    <t>CY 2016</t>
  </si>
  <si>
    <t>CY 2017</t>
  </si>
  <si>
    <t>CY 2018</t>
  </si>
  <si>
    <t>TOTAL</t>
  </si>
  <si>
    <t>1/</t>
  </si>
  <si>
    <t>2/</t>
  </si>
  <si>
    <t xml:space="preserve"> </t>
  </si>
  <si>
    <t>CY 2019</t>
  </si>
  <si>
    <t>May</t>
  </si>
  <si>
    <t>Sep</t>
  </si>
  <si>
    <t>Sales</t>
  </si>
  <si>
    <t>Lease Rental</t>
  </si>
  <si>
    <t>3/</t>
  </si>
  <si>
    <t>Interest Income</t>
  </si>
  <si>
    <t>Other Income</t>
  </si>
  <si>
    <t>Cash Dividend</t>
  </si>
  <si>
    <t>4/</t>
  </si>
  <si>
    <t>Others</t>
  </si>
  <si>
    <t>1/ Represents cash dividend on NG shares of stocks held in trust by PMO remitted in May 2019</t>
  </si>
  <si>
    <t>2/ Remittance for the account of CB-BOL on August 2019</t>
  </si>
  <si>
    <t>3/ Rentals from CB-Bol (Aug-Dec, 2019)</t>
  </si>
  <si>
    <t>4/ Includes the total amount of P16.78M intended for the Special Provision Fund of the Commission as requested by PCGG and P5M for OSG</t>
  </si>
  <si>
    <t>CY 2020</t>
  </si>
  <si>
    <t>1/ Includes the amount of P13.93M intended for the Special Provision Fund of the Commission</t>
  </si>
  <si>
    <t>FY 2021</t>
  </si>
  <si>
    <t>Dividend-Semirara Mining Corp.</t>
  </si>
  <si>
    <t>Source: MAAD-AS</t>
  </si>
  <si>
    <r>
      <rPr>
        <i/>
        <vertAlign val="superscript"/>
        <sz val="11"/>
        <color theme="1"/>
        <rFont val="Arial"/>
        <family val="2"/>
      </rPr>
      <t>1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Net of the 10% retention deducted by PMO amounting to P150M</t>
    </r>
  </si>
  <si>
    <r>
      <rPr>
        <i/>
        <vertAlign val="superscript"/>
        <sz val="11"/>
        <rFont val="Arial"/>
        <family val="2"/>
      </rPr>
      <t xml:space="preserve">2 </t>
    </r>
    <r>
      <rPr>
        <i/>
        <sz val="11"/>
        <rFont val="Arial"/>
        <family val="2"/>
      </rPr>
      <t>Includes the amount of P0.87M intended for the Special Provision Fund of the Commission as requested by PCGG</t>
    </r>
  </si>
  <si>
    <t>FY 2022</t>
  </si>
  <si>
    <t>Jan*</t>
  </si>
  <si>
    <t>PMDC</t>
  </si>
  <si>
    <t>* No Cash Receipts</t>
  </si>
  <si>
    <t>FY 2023</t>
  </si>
  <si>
    <t>Al Amanah Islamic Bank</t>
  </si>
  <si>
    <t>Luzon Aggregates</t>
  </si>
  <si>
    <t>RPN-9</t>
  </si>
  <si>
    <t>GCFI</t>
  </si>
  <si>
    <t>Northern Cement Corp.</t>
  </si>
  <si>
    <t>CY 2011</t>
  </si>
  <si>
    <t>CY 2010</t>
  </si>
  <si>
    <t>CY 2009</t>
  </si>
  <si>
    <t>CY 2008</t>
  </si>
  <si>
    <t>Petron</t>
  </si>
  <si>
    <t>CY 2007</t>
  </si>
  <si>
    <t>PNOC</t>
  </si>
  <si>
    <t>PNB</t>
  </si>
  <si>
    <t>ILOILO AIRPORT</t>
  </si>
  <si>
    <t>CY 2006</t>
  </si>
  <si>
    <t>CY 2005</t>
  </si>
  <si>
    <t>CY 2004</t>
  </si>
  <si>
    <t>CY 2003</t>
  </si>
  <si>
    <t>CY 2002</t>
  </si>
  <si>
    <t>PAL</t>
  </si>
  <si>
    <t>CY 2001</t>
  </si>
  <si>
    <t>BCDA</t>
  </si>
  <si>
    <t>CY 2000</t>
  </si>
  <si>
    <t>APT</t>
  </si>
  <si>
    <t>PHILPHOS</t>
  </si>
  <si>
    <t>CY 1999</t>
  </si>
  <si>
    <t>NPC</t>
  </si>
  <si>
    <t>CY 1998</t>
  </si>
  <si>
    <t>CY 1997</t>
  </si>
  <si>
    <t>OTHERS</t>
  </si>
  <si>
    <t>CY 1996</t>
  </si>
  <si>
    <t>CY 1995</t>
  </si>
  <si>
    <t>PCG</t>
  </si>
  <si>
    <t>Development Bank of Rizal</t>
  </si>
  <si>
    <t>Peninsula Development Bank</t>
  </si>
  <si>
    <t>Nonoc Mining</t>
  </si>
  <si>
    <t>FY 2024</t>
  </si>
  <si>
    <t>Jun</t>
  </si>
  <si>
    <t>Jul</t>
  </si>
  <si>
    <t>MMDA</t>
  </si>
  <si>
    <t>CB-BOL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</si>
</sst>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_ ;\-#,##0.00\ "/>
  </numFmts>
  <fonts count="18" x14ac:knownFonts="1"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i/>
      <vertAlign val="superscript"/>
      <sz val="11"/>
      <color theme="1"/>
      <name val="Arial"/>
      <family val="2"/>
    </font>
    <font>
      <sz val="11"/>
      <color theme="0"/>
      <name val="Arial"/>
      <family val="2"/>
    </font>
    <font>
      <i/>
      <vertAlign val="superscript"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1" fillId="0" borderId="0" xfId="0" applyFont="1"/>
    <xf numFmtId="0" fontId="1" fillId="0" borderId="9" xfId="0" applyFont="1" applyBorder="1"/>
    <xf numFmtId="164" fontId="2" fillId="0" borderId="0" xfId="0" applyNumberFormat="1" applyFont="1"/>
    <xf numFmtId="164" fontId="2" fillId="0" borderId="10" xfId="0" applyNumberFormat="1" applyFont="1" applyBorder="1"/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1" fillId="0" borderId="10" xfId="0" applyNumberFormat="1" applyFont="1" applyBorder="1"/>
    <xf numFmtId="164" fontId="1" fillId="0" borderId="13" xfId="0" applyNumberFormat="1" applyFont="1" applyBorder="1"/>
    <xf numFmtId="0" fontId="1" fillId="0" borderId="0" xfId="1" applyFont="1"/>
    <xf numFmtId="165" fontId="2" fillId="0" borderId="0" xfId="1" applyNumberFormat="1" applyFont="1" applyAlignment="1">
      <alignment horizontal="right"/>
    </xf>
    <xf numFmtId="165" fontId="1" fillId="0" borderId="0" xfId="1" applyNumberFormat="1" applyFont="1"/>
    <xf numFmtId="164" fontId="1" fillId="0" borderId="0" xfId="1" applyNumberFormat="1" applyFont="1"/>
    <xf numFmtId="164" fontId="1" fillId="0" borderId="12" xfId="1" applyNumberFormat="1" applyFont="1" applyBorder="1"/>
    <xf numFmtId="0" fontId="3" fillId="0" borderId="0" xfId="1" applyFont="1"/>
    <xf numFmtId="0" fontId="3" fillId="2" borderId="20" xfId="1" applyFont="1" applyFill="1" applyBorder="1"/>
    <xf numFmtId="0" fontId="6" fillId="2" borderId="0" xfId="1" applyFont="1" applyFill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3" fillId="2" borderId="10" xfId="1" applyFont="1" applyFill="1" applyBorder="1"/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1" fillId="0" borderId="9" xfId="1" applyFont="1" applyBorder="1"/>
    <xf numFmtId="0" fontId="3" fillId="0" borderId="10" xfId="1" applyFont="1" applyBorder="1"/>
    <xf numFmtId="165" fontId="3" fillId="0" borderId="0" xfId="1" applyNumberFormat="1" applyFont="1"/>
    <xf numFmtId="0" fontId="3" fillId="0" borderId="9" xfId="1" applyFont="1" applyBorder="1"/>
    <xf numFmtId="165" fontId="3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right"/>
    </xf>
    <xf numFmtId="0" fontId="7" fillId="0" borderId="10" xfId="1" applyFont="1" applyBorder="1"/>
    <xf numFmtId="165" fontId="3" fillId="0" borderId="0" xfId="1" applyNumberFormat="1" applyFont="1" applyAlignment="1">
      <alignment horizontal="right"/>
    </xf>
    <xf numFmtId="165" fontId="8" fillId="0" borderId="1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1" fillId="0" borderId="10" xfId="1" applyFont="1" applyBorder="1"/>
    <xf numFmtId="0" fontId="9" fillId="0" borderId="0" xfId="1" applyFont="1" applyAlignment="1">
      <alignment vertical="top" wrapText="1"/>
    </xf>
    <xf numFmtId="0" fontId="1" fillId="0" borderId="11" xfId="1" applyFont="1" applyBorder="1"/>
    <xf numFmtId="0" fontId="1" fillId="0" borderId="12" xfId="1" applyFont="1" applyBorder="1"/>
    <xf numFmtId="3" fontId="3" fillId="0" borderId="12" xfId="1" applyNumberFormat="1" applyFont="1" applyBorder="1" applyAlignment="1">
      <alignment horizontal="right"/>
    </xf>
    <xf numFmtId="0" fontId="1" fillId="0" borderId="13" xfId="1" applyFont="1" applyBorder="1"/>
    <xf numFmtId="0" fontId="10" fillId="0" borderId="0" xfId="1" applyFont="1" applyAlignment="1">
      <alignment wrapText="1"/>
    </xf>
    <xf numFmtId="0" fontId="11" fillId="0" borderId="14" xfId="1" applyFont="1" applyBorder="1"/>
    <xf numFmtId="0" fontId="3" fillId="0" borderId="14" xfId="1" applyFont="1" applyBorder="1"/>
    <xf numFmtId="0" fontId="10" fillId="0" borderId="0" xfId="1" applyFont="1"/>
    <xf numFmtId="0" fontId="10" fillId="2" borderId="20" xfId="1" applyFont="1" applyFill="1" applyBorder="1"/>
    <xf numFmtId="0" fontId="6" fillId="2" borderId="12" xfId="1" applyFont="1" applyFill="1" applyBorder="1" applyAlignment="1">
      <alignment horizontal="center"/>
    </xf>
    <xf numFmtId="0" fontId="10" fillId="2" borderId="10" xfId="1" applyFont="1" applyFill="1" applyBorder="1"/>
    <xf numFmtId="165" fontId="8" fillId="0" borderId="0" xfId="1" applyNumberFormat="1" applyFont="1" applyAlignment="1">
      <alignment horizontal="right"/>
    </xf>
    <xf numFmtId="0" fontId="5" fillId="2" borderId="0" xfId="1" applyFont="1" applyFill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1" fillId="0" borderId="11" xfId="0" applyFont="1" applyBorder="1"/>
    <xf numFmtId="3" fontId="3" fillId="0" borderId="12" xfId="0" applyNumberFormat="1" applyFont="1" applyBorder="1" applyAlignment="1">
      <alignment horizontal="center"/>
    </xf>
    <xf numFmtId="3" fontId="3" fillId="0" borderId="12" xfId="0" applyNumberFormat="1" applyFont="1" applyBorder="1"/>
    <xf numFmtId="0" fontId="11" fillId="0" borderId="14" xfId="0" applyFont="1" applyBorder="1"/>
    <xf numFmtId="0" fontId="3" fillId="0" borderId="14" xfId="0" applyFont="1" applyBorder="1"/>
    <xf numFmtId="0" fontId="10" fillId="0" borderId="0" xfId="0" applyFont="1"/>
    <xf numFmtId="0" fontId="3" fillId="0" borderId="11" xfId="0" applyFont="1" applyBorder="1"/>
    <xf numFmtId="0" fontId="10" fillId="0" borderId="0" xfId="0" quotePrefix="1" applyFont="1"/>
    <xf numFmtId="0" fontId="5" fillId="2" borderId="7" xfId="0" applyFont="1" applyFill="1" applyBorder="1" applyAlignment="1">
      <alignment horizontal="center"/>
    </xf>
    <xf numFmtId="4" fontId="1" fillId="0" borderId="0" xfId="1" applyNumberFormat="1" applyFont="1" applyAlignment="1">
      <alignment horizontal="right"/>
    </xf>
    <xf numFmtId="3" fontId="4" fillId="0" borderId="0" xfId="1" applyNumberFormat="1" applyAlignment="1">
      <alignment horizontal="right"/>
    </xf>
    <xf numFmtId="164" fontId="16" fillId="0" borderId="0" xfId="1" applyNumberFormat="1" applyFont="1"/>
    <xf numFmtId="0" fontId="16" fillId="0" borderId="0" xfId="1" applyFont="1"/>
    <xf numFmtId="0" fontId="4" fillId="0" borderId="0" xfId="1"/>
    <xf numFmtId="0" fontId="17" fillId="0" borderId="14" xfId="1" applyFont="1" applyBorder="1"/>
    <xf numFmtId="0" fontId="4" fillId="0" borderId="14" xfId="1" applyBorder="1"/>
    <xf numFmtId="0" fontId="15" fillId="0" borderId="0" xfId="1" applyFont="1"/>
    <xf numFmtId="0" fontId="3" fillId="0" borderId="0" xfId="1" applyFont="1" applyAlignment="1">
      <alignment horizontal="left" indent="1"/>
    </xf>
    <xf numFmtId="0" fontId="6" fillId="2" borderId="13" xfId="1" applyFont="1" applyFill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164" fontId="1" fillId="0" borderId="10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10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0" fontId="15" fillId="0" borderId="0" xfId="1" applyFont="1" applyAlignment="1">
      <alignment horizontal="left" wrapText="1" indent="1"/>
    </xf>
    <xf numFmtId="0" fontId="10" fillId="0" borderId="0" xfId="1" applyFont="1" applyAlignment="1">
      <alignment horizontal="left" wrapText="1" indent="1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13" fillId="2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89F7-8B46-4112-AE36-16E53161230B}">
  <sheetPr>
    <pageSetUpPr fitToPage="1"/>
  </sheetPr>
  <dimension ref="A1:P32"/>
  <sheetViews>
    <sheetView tabSelected="1" zoomScaleNormal="100" workbookViewId="0">
      <selection activeCell="P3" sqref="P3"/>
    </sheetView>
  </sheetViews>
  <sheetFormatPr defaultColWidth="9.140625" defaultRowHeight="14.25" x14ac:dyDescent="0.2"/>
  <cols>
    <col min="1" max="1" width="7.140625" style="14" customWidth="1"/>
    <col min="2" max="2" width="30" style="14" customWidth="1"/>
    <col min="3" max="15" width="12.7109375" style="14" customWidth="1"/>
    <col min="16" max="16384" width="9.140625" style="14"/>
  </cols>
  <sheetData>
    <row r="1" spans="1:16" ht="15" x14ac:dyDescent="0.25">
      <c r="A1" s="9" t="s">
        <v>0</v>
      </c>
      <c r="B1" s="9"/>
    </row>
    <row r="2" spans="1:16" x14ac:dyDescent="0.2">
      <c r="A2" s="14" t="s">
        <v>1</v>
      </c>
    </row>
    <row r="3" spans="1:16" x14ac:dyDescent="0.2">
      <c r="A3" s="14" t="s">
        <v>2</v>
      </c>
    </row>
    <row r="4" spans="1:16" ht="15" thickBot="1" x14ac:dyDescent="0.25"/>
    <row r="5" spans="1:16" ht="15" x14ac:dyDescent="0.25">
      <c r="A5" s="83" t="s">
        <v>3</v>
      </c>
      <c r="B5" s="84"/>
      <c r="C5" s="87" t="s">
        <v>97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6" ht="15" thickBot="1" x14ac:dyDescent="0.25">
      <c r="A6" s="85"/>
      <c r="B6" s="86"/>
      <c r="C6" s="43" t="s">
        <v>6</v>
      </c>
      <c r="D6" s="43" t="s">
        <v>7</v>
      </c>
      <c r="E6" s="43" t="s">
        <v>8</v>
      </c>
      <c r="F6" s="43" t="s">
        <v>9</v>
      </c>
      <c r="G6" s="43" t="s">
        <v>35</v>
      </c>
      <c r="H6" s="43" t="s">
        <v>98</v>
      </c>
      <c r="I6" s="43" t="s">
        <v>99</v>
      </c>
      <c r="J6" s="43" t="s">
        <v>13</v>
      </c>
      <c r="K6" s="43" t="s">
        <v>36</v>
      </c>
      <c r="L6" s="43" t="s">
        <v>15</v>
      </c>
      <c r="M6" s="43" t="s">
        <v>16</v>
      </c>
      <c r="N6" s="43" t="s">
        <v>17</v>
      </c>
      <c r="O6" s="72" t="s">
        <v>5</v>
      </c>
    </row>
    <row r="7" spans="1:16" x14ac:dyDescent="0.2">
      <c r="A7" s="25"/>
      <c r="O7" s="23"/>
    </row>
    <row r="8" spans="1:16" ht="15" x14ac:dyDescent="0.25">
      <c r="A8" s="22" t="s">
        <v>30</v>
      </c>
      <c r="B8" s="9"/>
      <c r="C8" s="73">
        <v>186.91</v>
      </c>
      <c r="D8" s="73">
        <v>44.17</v>
      </c>
      <c r="E8" s="73">
        <v>3.45</v>
      </c>
      <c r="F8" s="73">
        <v>158.56</v>
      </c>
      <c r="G8" s="73">
        <v>5.9099999999999993</v>
      </c>
      <c r="H8" s="73">
        <v>11.98</v>
      </c>
      <c r="I8" s="73">
        <v>17.89</v>
      </c>
      <c r="J8" s="73">
        <v>2684.07</v>
      </c>
      <c r="K8" s="73">
        <v>6.33</v>
      </c>
      <c r="L8" s="73">
        <v>146.09399999999999</v>
      </c>
      <c r="M8" s="73">
        <v>18.474</v>
      </c>
      <c r="N8" s="73">
        <v>9.6199999999999992</v>
      </c>
      <c r="O8" s="74">
        <v>3293.4580000000001</v>
      </c>
      <c r="P8" s="24"/>
    </row>
    <row r="9" spans="1:16" x14ac:dyDescent="0.2">
      <c r="A9" s="2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</row>
    <row r="10" spans="1:16" s="9" customFormat="1" ht="15" x14ac:dyDescent="0.25">
      <c r="A10" s="22" t="s">
        <v>18</v>
      </c>
      <c r="C10" s="77">
        <v>186.91</v>
      </c>
      <c r="D10" s="77">
        <v>44.17</v>
      </c>
      <c r="E10" s="77">
        <v>3.45</v>
      </c>
      <c r="F10" s="77">
        <v>158.56</v>
      </c>
      <c r="G10" s="77">
        <v>5.9099999999999993</v>
      </c>
      <c r="H10" s="77">
        <v>11.98</v>
      </c>
      <c r="I10" s="77">
        <v>17.89</v>
      </c>
      <c r="J10" s="77">
        <v>2684.07</v>
      </c>
      <c r="K10" s="77">
        <v>6.33</v>
      </c>
      <c r="L10" s="77">
        <v>146.09399999999999</v>
      </c>
      <c r="M10" s="77">
        <v>18.474</v>
      </c>
      <c r="N10" s="77">
        <v>9.6199999999999992</v>
      </c>
      <c r="O10" s="78">
        <v>3293.4580000000001</v>
      </c>
    </row>
    <row r="11" spans="1:16" ht="15" x14ac:dyDescent="0.25">
      <c r="A11" s="22"/>
      <c r="B11" s="14" t="s">
        <v>37</v>
      </c>
      <c r="C11" s="79">
        <v>166.43</v>
      </c>
      <c r="D11" s="79">
        <v>27.26</v>
      </c>
      <c r="E11" s="79">
        <v>1.1100000000000001</v>
      </c>
      <c r="F11" s="79">
        <v>142.27000000000001</v>
      </c>
      <c r="G11" s="79">
        <v>1.1399999999999999</v>
      </c>
      <c r="H11" s="79">
        <v>3</v>
      </c>
      <c r="I11" s="79">
        <v>1.0900000000000001</v>
      </c>
      <c r="J11" s="79">
        <v>1.03</v>
      </c>
      <c r="K11" s="79">
        <v>1</v>
      </c>
      <c r="L11" s="79">
        <v>141</v>
      </c>
      <c r="M11" s="79">
        <v>3.04</v>
      </c>
      <c r="N11" s="79">
        <v>1.1599999999999999</v>
      </c>
      <c r="O11" s="80">
        <v>489.53</v>
      </c>
    </row>
    <row r="12" spans="1:16" ht="15" x14ac:dyDescent="0.25">
      <c r="A12" s="22"/>
      <c r="B12" s="71" t="s">
        <v>65</v>
      </c>
      <c r="C12" s="79">
        <v>0.28000000000000003</v>
      </c>
      <c r="D12" s="79">
        <v>0.53</v>
      </c>
      <c r="E12" s="79">
        <v>0</v>
      </c>
      <c r="F12" s="79">
        <v>0</v>
      </c>
      <c r="G12" s="79">
        <v>0</v>
      </c>
      <c r="H12" s="79">
        <v>2</v>
      </c>
      <c r="I12" s="79">
        <v>0</v>
      </c>
      <c r="J12" s="79">
        <v>0.03</v>
      </c>
      <c r="K12" s="79">
        <v>0</v>
      </c>
      <c r="L12" s="79">
        <v>0</v>
      </c>
      <c r="M12" s="79">
        <v>0</v>
      </c>
      <c r="N12" s="79">
        <v>0</v>
      </c>
      <c r="O12" s="80">
        <v>2.84</v>
      </c>
    </row>
    <row r="13" spans="1:16" ht="15" x14ac:dyDescent="0.25">
      <c r="A13" s="22"/>
      <c r="B13" s="71" t="s">
        <v>61</v>
      </c>
      <c r="C13" s="79">
        <v>0</v>
      </c>
      <c r="D13" s="79">
        <v>25.62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80">
        <v>25.62</v>
      </c>
    </row>
    <row r="14" spans="1:16" ht="15" x14ac:dyDescent="0.25">
      <c r="A14" s="22"/>
      <c r="B14" s="71" t="s">
        <v>96</v>
      </c>
      <c r="C14" s="79">
        <v>1.0900000000000001</v>
      </c>
      <c r="D14" s="79">
        <v>1.1100000000000001</v>
      </c>
      <c r="E14" s="79">
        <v>1.1100000000000001</v>
      </c>
      <c r="F14" s="79">
        <v>142.27000000000001</v>
      </c>
      <c r="G14" s="79">
        <v>1.1399999999999999</v>
      </c>
      <c r="H14" s="79">
        <v>1</v>
      </c>
      <c r="I14" s="79">
        <v>1.0900000000000001</v>
      </c>
      <c r="J14" s="79">
        <v>1</v>
      </c>
      <c r="K14" s="79">
        <v>1</v>
      </c>
      <c r="L14" s="79">
        <v>141</v>
      </c>
      <c r="M14" s="79">
        <v>1.1399999999999999</v>
      </c>
      <c r="N14" s="79">
        <v>1.1599999999999999</v>
      </c>
      <c r="O14" s="80">
        <v>294.11</v>
      </c>
    </row>
    <row r="15" spans="1:16" ht="15" x14ac:dyDescent="0.25">
      <c r="A15" s="22"/>
      <c r="B15" s="71" t="s">
        <v>100</v>
      </c>
      <c r="C15" s="79">
        <v>165.06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80">
        <v>165.06</v>
      </c>
    </row>
    <row r="16" spans="1:16" ht="15" x14ac:dyDescent="0.25">
      <c r="A16" s="22"/>
      <c r="B16" s="71" t="s">
        <v>101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1.9</v>
      </c>
      <c r="N16" s="79">
        <v>0</v>
      </c>
      <c r="O16" s="80">
        <v>1.9</v>
      </c>
    </row>
    <row r="17" spans="1:15" ht="15" x14ac:dyDescent="0.25">
      <c r="A17" s="22"/>
      <c r="B17" s="14" t="s">
        <v>38</v>
      </c>
      <c r="C17" s="79">
        <v>20.41</v>
      </c>
      <c r="D17" s="79">
        <v>16.690000000000001</v>
      </c>
      <c r="E17" s="79">
        <v>2.34</v>
      </c>
      <c r="F17" s="79">
        <v>16.22</v>
      </c>
      <c r="G17" s="79">
        <v>4.7699999999999996</v>
      </c>
      <c r="H17" s="79">
        <v>8.93</v>
      </c>
      <c r="I17" s="79">
        <v>16.71</v>
      </c>
      <c r="J17" s="79">
        <v>10.039999999999999</v>
      </c>
      <c r="K17" s="79">
        <v>5.32</v>
      </c>
      <c r="L17" s="79">
        <v>4.71</v>
      </c>
      <c r="M17" s="79">
        <v>15.28</v>
      </c>
      <c r="N17" s="79">
        <v>8.44</v>
      </c>
      <c r="O17" s="80">
        <v>129.85999999999999</v>
      </c>
    </row>
    <row r="18" spans="1:15" ht="15" x14ac:dyDescent="0.25">
      <c r="A18" s="22"/>
      <c r="B18" s="14" t="s">
        <v>40</v>
      </c>
      <c r="C18" s="79">
        <v>7.0000000000000007E-2</v>
      </c>
      <c r="D18" s="79">
        <v>0.22</v>
      </c>
      <c r="E18" s="79">
        <v>0</v>
      </c>
      <c r="F18" s="79">
        <v>7.0000000000000007E-2</v>
      </c>
      <c r="G18" s="79">
        <v>0</v>
      </c>
      <c r="H18" s="79">
        <v>0.05</v>
      </c>
      <c r="I18" s="79">
        <v>0.09</v>
      </c>
      <c r="J18" s="79">
        <v>0</v>
      </c>
      <c r="K18" s="79">
        <v>0.01</v>
      </c>
      <c r="L18" s="79">
        <v>0.154</v>
      </c>
      <c r="M18" s="79">
        <v>0.154</v>
      </c>
      <c r="N18" s="79">
        <v>0.02</v>
      </c>
      <c r="O18" s="80">
        <v>0.83800000000000008</v>
      </c>
    </row>
    <row r="19" spans="1:15" ht="15" x14ac:dyDescent="0.25">
      <c r="A19" s="22"/>
      <c r="B19" s="14" t="s">
        <v>41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2673</v>
      </c>
      <c r="K19" s="79">
        <v>0</v>
      </c>
      <c r="L19" s="79">
        <v>0.23</v>
      </c>
      <c r="M19" s="79">
        <v>0</v>
      </c>
      <c r="N19" s="79">
        <v>0</v>
      </c>
      <c r="O19" s="80">
        <v>2673.23</v>
      </c>
    </row>
    <row r="20" spans="1:15" ht="15" x14ac:dyDescent="0.25">
      <c r="A20" s="22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</row>
    <row r="21" spans="1:15" s="9" customFormat="1" ht="15" x14ac:dyDescent="0.25">
      <c r="A21" s="22" t="s">
        <v>19</v>
      </c>
      <c r="C21" s="77">
        <v>0</v>
      </c>
      <c r="D21" s="77">
        <v>0</v>
      </c>
      <c r="E21" s="77"/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8">
        <v>0</v>
      </c>
    </row>
    <row r="22" spans="1:15" ht="15" x14ac:dyDescent="0.25">
      <c r="A22" s="22"/>
      <c r="B22" s="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s="9" customFormat="1" ht="15" x14ac:dyDescent="0.25">
      <c r="A23" s="22" t="s">
        <v>58</v>
      </c>
      <c r="C23" s="77">
        <v>0</v>
      </c>
      <c r="D23" s="77">
        <v>0</v>
      </c>
      <c r="E23" s="77"/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8">
        <v>0</v>
      </c>
    </row>
    <row r="24" spans="1:15" ht="15" x14ac:dyDescent="0.25">
      <c r="A24" s="22"/>
      <c r="B24" s="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</row>
    <row r="25" spans="1:15" ht="15" x14ac:dyDescent="0.25">
      <c r="A25" s="22" t="s">
        <v>44</v>
      </c>
      <c r="B25" s="9"/>
      <c r="C25" s="77">
        <v>0</v>
      </c>
      <c r="D25" s="77">
        <v>0</v>
      </c>
      <c r="E25" s="77"/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8">
        <v>0</v>
      </c>
    </row>
    <row r="26" spans="1:15" ht="15" x14ac:dyDescent="0.25">
      <c r="A26" s="22"/>
      <c r="B26" s="3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81"/>
    </row>
    <row r="27" spans="1:15" ht="15.75" thickBot="1" x14ac:dyDescent="0.3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82"/>
    </row>
    <row r="28" spans="1:15" ht="15" x14ac:dyDescent="0.25">
      <c r="A28" s="9"/>
      <c r="B28" s="9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67" customFormat="1" ht="12.75" x14ac:dyDescent="0.2">
      <c r="A29" s="68"/>
      <c r="B29" s="68"/>
      <c r="C29" s="69"/>
    </row>
    <row r="30" spans="1:15" s="67" customFormat="1" ht="3.75" customHeight="1" x14ac:dyDescent="0.2">
      <c r="A30" s="70"/>
      <c r="B30" s="70"/>
    </row>
    <row r="31" spans="1:15" s="67" customFormat="1" ht="12.75" x14ac:dyDescent="0.2">
      <c r="A31" s="70" t="s">
        <v>53</v>
      </c>
      <c r="B31" s="70"/>
    </row>
    <row r="32" spans="1:15" s="67" customFormat="1" ht="12.75" x14ac:dyDescent="0.2">
      <c r="A32" s="70" t="s">
        <v>20</v>
      </c>
      <c r="B32" s="70"/>
    </row>
  </sheetData>
  <mergeCells count="2">
    <mergeCell ref="A5:B6"/>
    <mergeCell ref="C5:O5"/>
  </mergeCells>
  <pageMargins left="0" right="0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2"/>
  <sheetViews>
    <sheetView zoomScaleNormal="100" workbookViewId="0">
      <selection activeCell="P3" sqref="P3"/>
    </sheetView>
  </sheetViews>
  <sheetFormatPr defaultRowHeight="14.25" x14ac:dyDescent="0.2"/>
  <cols>
    <col min="1" max="1" width="10.7109375" style="5" customWidth="1"/>
    <col min="2" max="6" width="9.140625" style="5"/>
    <col min="7" max="7" width="2.28515625" style="5" customWidth="1"/>
    <col min="8" max="14" width="9.140625" style="5" customWidth="1"/>
    <col min="15" max="16384" width="9.140625" style="5"/>
  </cols>
  <sheetData>
    <row r="1" spans="1:15" ht="15" x14ac:dyDescent="0.25">
      <c r="A1" s="1" t="s">
        <v>0</v>
      </c>
    </row>
    <row r="2" spans="1:15" x14ac:dyDescent="0.2">
      <c r="A2" s="5" t="s">
        <v>1</v>
      </c>
    </row>
    <row r="3" spans="1:15" x14ac:dyDescent="0.2">
      <c r="A3" s="5" t="s">
        <v>2</v>
      </c>
    </row>
    <row r="4" spans="1:15" ht="15" thickBot="1" x14ac:dyDescent="0.25"/>
    <row r="5" spans="1:15" ht="15" x14ac:dyDescent="0.25">
      <c r="A5" s="98" t="s">
        <v>3</v>
      </c>
      <c r="B5" s="100" t="s">
        <v>23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03" t="s">
        <v>5</v>
      </c>
    </row>
    <row r="6" spans="1:15" ht="15" x14ac:dyDescent="0.25">
      <c r="A6" s="99"/>
      <c r="B6" s="48" t="s">
        <v>6</v>
      </c>
      <c r="C6" s="48" t="s">
        <v>7</v>
      </c>
      <c r="D6" s="48" t="s">
        <v>8</v>
      </c>
      <c r="E6" s="48" t="s">
        <v>9</v>
      </c>
      <c r="F6" s="48" t="s">
        <v>10</v>
      </c>
      <c r="G6" s="48"/>
      <c r="H6" s="48" t="s">
        <v>11</v>
      </c>
      <c r="I6" s="48" t="s">
        <v>12</v>
      </c>
      <c r="J6" s="48" t="s">
        <v>13</v>
      </c>
      <c r="K6" s="48" t="s">
        <v>14</v>
      </c>
      <c r="L6" s="48" t="s">
        <v>15</v>
      </c>
      <c r="M6" s="48" t="s">
        <v>16</v>
      </c>
      <c r="N6" s="48" t="s">
        <v>17</v>
      </c>
      <c r="O6" s="104"/>
    </row>
    <row r="7" spans="1:15" x14ac:dyDescent="0.2">
      <c r="A7" s="49"/>
      <c r="O7" s="50"/>
    </row>
    <row r="8" spans="1:15" ht="15" x14ac:dyDescent="0.25">
      <c r="A8" s="2"/>
      <c r="B8" s="3">
        <v>142</v>
      </c>
      <c r="C8" s="3">
        <v>0</v>
      </c>
      <c r="D8" s="3">
        <v>42</v>
      </c>
      <c r="E8" s="3">
        <v>0</v>
      </c>
      <c r="F8" s="3">
        <v>60071</v>
      </c>
      <c r="G8" s="3"/>
      <c r="H8" s="3">
        <v>2351</v>
      </c>
      <c r="I8" s="3">
        <v>126</v>
      </c>
      <c r="J8" s="3">
        <v>0</v>
      </c>
      <c r="K8" s="3">
        <v>15</v>
      </c>
      <c r="L8" s="3">
        <v>0</v>
      </c>
      <c r="M8" s="3">
        <v>9</v>
      </c>
      <c r="N8" s="3">
        <v>27</v>
      </c>
      <c r="O8" s="4">
        <v>62783</v>
      </c>
    </row>
    <row r="9" spans="1:15" x14ac:dyDescent="0.2">
      <c r="A9" s="49"/>
      <c r="O9" s="50"/>
    </row>
    <row r="10" spans="1:15" ht="15" x14ac:dyDescent="0.25">
      <c r="A10" s="49" t="s">
        <v>18</v>
      </c>
      <c r="B10" s="53">
        <v>0</v>
      </c>
      <c r="C10" s="53">
        <v>0</v>
      </c>
      <c r="D10" s="53">
        <v>38</v>
      </c>
      <c r="E10" s="53">
        <v>0</v>
      </c>
      <c r="F10" s="53">
        <v>0</v>
      </c>
      <c r="G10" s="53"/>
      <c r="H10" s="53">
        <v>40</v>
      </c>
      <c r="I10" s="53">
        <v>0</v>
      </c>
      <c r="J10" s="53">
        <v>0</v>
      </c>
      <c r="K10" s="53">
        <v>15</v>
      </c>
      <c r="L10" s="53">
        <v>0</v>
      </c>
      <c r="M10" s="53">
        <v>9</v>
      </c>
      <c r="N10" s="53">
        <v>6</v>
      </c>
      <c r="O10" s="7">
        <v>108</v>
      </c>
    </row>
    <row r="11" spans="1:15" ht="15.75" thickBot="1" x14ac:dyDescent="0.3">
      <c r="A11" s="60" t="s">
        <v>19</v>
      </c>
      <c r="B11" s="56">
        <v>142</v>
      </c>
      <c r="C11" s="56">
        <v>0</v>
      </c>
      <c r="D11" s="56">
        <v>4</v>
      </c>
      <c r="E11" s="56">
        <v>0</v>
      </c>
      <c r="F11" s="56">
        <v>60071</v>
      </c>
      <c r="G11" s="56" t="s">
        <v>24</v>
      </c>
      <c r="H11" s="56">
        <v>2311</v>
      </c>
      <c r="I11" s="56">
        <v>126</v>
      </c>
      <c r="J11" s="56">
        <v>0</v>
      </c>
      <c r="K11" s="56">
        <v>0</v>
      </c>
      <c r="L11" s="56">
        <v>0</v>
      </c>
      <c r="M11" s="56">
        <v>0</v>
      </c>
      <c r="N11" s="56">
        <v>21</v>
      </c>
      <c r="O11" s="8">
        <v>62675</v>
      </c>
    </row>
    <row r="16" spans="1:15" x14ac:dyDescent="0.2">
      <c r="A16" s="57"/>
      <c r="B16" s="58"/>
      <c r="C16" s="58"/>
      <c r="D16" s="58"/>
    </row>
    <row r="17" spans="1:1" ht="3.75" customHeight="1" x14ac:dyDescent="0.2">
      <c r="A17" s="59"/>
    </row>
    <row r="18" spans="1:1" x14ac:dyDescent="0.2">
      <c r="A18" s="59" t="s">
        <v>25</v>
      </c>
    </row>
    <row r="19" spans="1:1" x14ac:dyDescent="0.2">
      <c r="A19" s="59" t="s">
        <v>26</v>
      </c>
    </row>
    <row r="22" spans="1:1" x14ac:dyDescent="0.2">
      <c r="A22" s="59" t="s">
        <v>20</v>
      </c>
    </row>
  </sheetData>
  <mergeCells count="3">
    <mergeCell ref="A5:A6"/>
    <mergeCell ref="B5:N5"/>
    <mergeCell ref="O5:O6"/>
  </mergeCells>
  <printOptions horizontalCentered="1"/>
  <pageMargins left="0" right="0" top="0.74803149606299202" bottom="0.74803149606299202" header="0.31496062992126" footer="0.31496062992126"/>
  <pageSetup paperSize="9" orientation="landscape" r:id="rId1"/>
  <headerFooter>
    <oddHeader>&amp;C&amp;9BUREAU OF THE TREASURY
Statistical Data Analysis Division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workbookViewId="0">
      <selection activeCell="P3" sqref="P3"/>
    </sheetView>
  </sheetViews>
  <sheetFormatPr defaultRowHeight="14.25" x14ac:dyDescent="0.2"/>
  <cols>
    <col min="1" max="1" width="10.7109375" style="5" customWidth="1"/>
    <col min="2" max="6" width="9.140625" style="5"/>
    <col min="7" max="13" width="9.14062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22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" x14ac:dyDescent="0.25">
      <c r="A6" s="99"/>
      <c r="B6" s="48" t="s">
        <v>6</v>
      </c>
      <c r="C6" s="48" t="s">
        <v>7</v>
      </c>
      <c r="D6" s="48" t="s">
        <v>8</v>
      </c>
      <c r="E6" s="48" t="s">
        <v>9</v>
      </c>
      <c r="F6" s="48" t="s">
        <v>10</v>
      </c>
      <c r="G6" s="48" t="s">
        <v>11</v>
      </c>
      <c r="H6" s="48" t="s">
        <v>12</v>
      </c>
      <c r="I6" s="48" t="s">
        <v>13</v>
      </c>
      <c r="J6" s="48" t="s">
        <v>14</v>
      </c>
      <c r="K6" s="48" t="s">
        <v>15</v>
      </c>
      <c r="L6" s="48" t="s">
        <v>16</v>
      </c>
      <c r="M6" s="48" t="s">
        <v>17</v>
      </c>
      <c r="N6" s="104"/>
    </row>
    <row r="7" spans="1:14" x14ac:dyDescent="0.2">
      <c r="A7" s="49"/>
      <c r="N7" s="50"/>
    </row>
    <row r="8" spans="1:14" ht="15" x14ac:dyDescent="0.25">
      <c r="A8" s="2"/>
      <c r="B8" s="3">
        <v>0</v>
      </c>
      <c r="C8" s="3">
        <v>1315</v>
      </c>
      <c r="D8" s="3">
        <v>0</v>
      </c>
      <c r="E8" s="3">
        <v>16</v>
      </c>
      <c r="F8" s="3">
        <v>380</v>
      </c>
      <c r="G8" s="3">
        <v>1</v>
      </c>
      <c r="H8" s="3">
        <v>144</v>
      </c>
      <c r="I8" s="3">
        <v>0</v>
      </c>
      <c r="J8" s="3">
        <v>41</v>
      </c>
      <c r="K8" s="3">
        <v>2</v>
      </c>
      <c r="L8" s="3">
        <v>4</v>
      </c>
      <c r="M8" s="3">
        <v>43</v>
      </c>
      <c r="N8" s="4">
        <v>1946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380</v>
      </c>
      <c r="G10" s="53">
        <v>0</v>
      </c>
      <c r="H10" s="53">
        <v>0</v>
      </c>
      <c r="I10" s="53">
        <v>0</v>
      </c>
      <c r="J10" s="53">
        <v>25</v>
      </c>
      <c r="K10" s="53">
        <v>0</v>
      </c>
      <c r="L10" s="53">
        <v>0</v>
      </c>
      <c r="M10" s="53">
        <v>8</v>
      </c>
      <c r="N10" s="7">
        <v>413</v>
      </c>
    </row>
    <row r="11" spans="1:14" ht="15.75" thickBot="1" x14ac:dyDescent="0.3">
      <c r="A11" s="60" t="s">
        <v>19</v>
      </c>
      <c r="B11" s="56">
        <v>0</v>
      </c>
      <c r="C11" s="56">
        <v>1315</v>
      </c>
      <c r="D11" s="56">
        <v>0</v>
      </c>
      <c r="E11" s="56">
        <v>16</v>
      </c>
      <c r="F11" s="56">
        <v>0</v>
      </c>
      <c r="G11" s="56">
        <v>1</v>
      </c>
      <c r="H11" s="56">
        <v>144</v>
      </c>
      <c r="I11" s="56">
        <v>0</v>
      </c>
      <c r="J11" s="56">
        <v>16</v>
      </c>
      <c r="K11" s="56">
        <v>2</v>
      </c>
      <c r="L11" s="56">
        <v>4</v>
      </c>
      <c r="M11" s="56">
        <v>35</v>
      </c>
      <c r="N11" s="8">
        <v>1533</v>
      </c>
    </row>
    <row r="15" spans="1:14" x14ac:dyDescent="0.2">
      <c r="A15" s="57"/>
    </row>
    <row r="16" spans="1:14" x14ac:dyDescent="0.2">
      <c r="A16" s="59" t="s">
        <v>20</v>
      </c>
    </row>
    <row r="17" spans="1:1" x14ac:dyDescent="0.2">
      <c r="A17" s="61"/>
    </row>
  </sheetData>
  <mergeCells count="3">
    <mergeCell ref="A5:A6"/>
    <mergeCell ref="B5:M5"/>
    <mergeCell ref="N5:N6"/>
  </mergeCells>
  <printOptions horizontalCentered="1"/>
  <pageMargins left="0" right="0" top="1.2480314960000001" bottom="0.74803149606299202" header="0.31496062992126" footer="0.31496062992126"/>
  <pageSetup paperSize="9" orientation="landscape" r:id="rId1"/>
  <headerFooter>
    <oddHeader>&amp;C&amp;9BUREAU OF THE TREASURY
Statistical Data Analysis Division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6"/>
  <sheetViews>
    <sheetView workbookViewId="0">
      <selection activeCell="P3" sqref="P3"/>
    </sheetView>
  </sheetViews>
  <sheetFormatPr defaultRowHeight="14.25" x14ac:dyDescent="0.2"/>
  <cols>
    <col min="1" max="1" width="10.7109375" style="5" customWidth="1"/>
    <col min="2" max="6" width="9.140625" style="5"/>
    <col min="7" max="13" width="9.14062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21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" x14ac:dyDescent="0.25">
      <c r="A6" s="99"/>
      <c r="B6" s="48" t="s">
        <v>6</v>
      </c>
      <c r="C6" s="48" t="s">
        <v>7</v>
      </c>
      <c r="D6" s="48" t="s">
        <v>8</v>
      </c>
      <c r="E6" s="48" t="s">
        <v>9</v>
      </c>
      <c r="F6" s="48" t="s">
        <v>10</v>
      </c>
      <c r="G6" s="48" t="s">
        <v>11</v>
      </c>
      <c r="H6" s="48" t="s">
        <v>12</v>
      </c>
      <c r="I6" s="48" t="s">
        <v>13</v>
      </c>
      <c r="J6" s="48" t="s">
        <v>14</v>
      </c>
      <c r="K6" s="48" t="s">
        <v>15</v>
      </c>
      <c r="L6" s="48" t="s">
        <v>16</v>
      </c>
      <c r="M6" s="48" t="s">
        <v>17</v>
      </c>
      <c r="N6" s="104"/>
    </row>
    <row r="7" spans="1:14" x14ac:dyDescent="0.2">
      <c r="A7" s="49"/>
      <c r="N7" s="50"/>
    </row>
    <row r="8" spans="1:14" ht="15" x14ac:dyDescent="0.25">
      <c r="A8" s="2"/>
      <c r="B8" s="3">
        <v>0</v>
      </c>
      <c r="C8" s="3">
        <v>9</v>
      </c>
      <c r="D8" s="3">
        <v>0</v>
      </c>
      <c r="E8" s="3">
        <v>48</v>
      </c>
      <c r="F8" s="3">
        <v>0</v>
      </c>
      <c r="G8" s="3">
        <v>222</v>
      </c>
      <c r="H8" s="3">
        <v>72</v>
      </c>
      <c r="I8" s="3">
        <v>0</v>
      </c>
      <c r="J8" s="3">
        <v>0</v>
      </c>
      <c r="K8" s="3">
        <v>0</v>
      </c>
      <c r="L8" s="3">
        <v>2459</v>
      </c>
      <c r="M8" s="3">
        <v>126</v>
      </c>
      <c r="N8" s="4">
        <v>2936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9</v>
      </c>
      <c r="D10" s="53">
        <v>0</v>
      </c>
      <c r="E10" s="53">
        <v>9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2458</v>
      </c>
      <c r="M10" s="53">
        <v>0</v>
      </c>
      <c r="N10" s="7">
        <v>2476</v>
      </c>
    </row>
    <row r="11" spans="1:14" ht="15.75" thickBot="1" x14ac:dyDescent="0.3">
      <c r="A11" s="60" t="s">
        <v>19</v>
      </c>
      <c r="B11" s="56">
        <v>0</v>
      </c>
      <c r="C11" s="56">
        <v>0</v>
      </c>
      <c r="D11" s="56">
        <v>0</v>
      </c>
      <c r="E11" s="56">
        <v>39</v>
      </c>
      <c r="F11" s="56">
        <v>0</v>
      </c>
      <c r="G11" s="56">
        <v>222</v>
      </c>
      <c r="H11" s="56">
        <v>72</v>
      </c>
      <c r="I11" s="56">
        <v>0</v>
      </c>
      <c r="J11" s="56">
        <v>0</v>
      </c>
      <c r="K11" s="56">
        <v>0</v>
      </c>
      <c r="L11" s="56">
        <v>1</v>
      </c>
      <c r="M11" s="56">
        <v>126</v>
      </c>
      <c r="N11" s="8">
        <v>460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rintOptions horizontalCentered="1"/>
  <pageMargins left="0" right="0" top="0.99803149599999996" bottom="0.74803149606299202" header="0.31496062992126" footer="0.31496062992126"/>
  <pageSetup paperSize="9" orientation="landscape" r:id="rId1"/>
  <headerFooter>
    <oddHeader>&amp;C&amp;9BUREAU OF THE TREASURY
Statistical Data Analysis Division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6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6</v>
      </c>
      <c r="E8" s="3">
        <v>0</v>
      </c>
      <c r="F8" s="3">
        <v>0</v>
      </c>
      <c r="G8" s="3">
        <v>0</v>
      </c>
      <c r="H8" s="3">
        <v>35</v>
      </c>
      <c r="I8" s="3">
        <v>0</v>
      </c>
      <c r="J8" s="3">
        <v>448</v>
      </c>
      <c r="K8" s="3">
        <v>0</v>
      </c>
      <c r="L8" s="3">
        <v>7793</v>
      </c>
      <c r="M8" s="3">
        <v>66</v>
      </c>
      <c r="N8" s="7">
        <v>8348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6</v>
      </c>
      <c r="E10" s="53">
        <v>0</v>
      </c>
      <c r="F10" s="53">
        <v>0</v>
      </c>
      <c r="G10" s="53">
        <v>0</v>
      </c>
      <c r="H10" s="53">
        <v>15</v>
      </c>
      <c r="I10" s="53">
        <v>0</v>
      </c>
      <c r="J10" s="53">
        <v>23</v>
      </c>
      <c r="K10" s="53">
        <v>0</v>
      </c>
      <c r="L10" s="53">
        <v>7793</v>
      </c>
      <c r="M10" s="53">
        <v>0</v>
      </c>
      <c r="N10" s="7">
        <v>7837</v>
      </c>
    </row>
    <row r="11" spans="1:14" ht="15.75" thickBot="1" x14ac:dyDescent="0.3">
      <c r="A11" s="60" t="s">
        <v>19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20</v>
      </c>
      <c r="I11" s="56">
        <v>0</v>
      </c>
      <c r="J11" s="56">
        <v>425</v>
      </c>
      <c r="K11" s="56">
        <v>0</v>
      </c>
      <c r="L11" s="56">
        <v>0</v>
      </c>
      <c r="M11" s="56">
        <v>66</v>
      </c>
      <c r="N11" s="8">
        <v>511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rintOptions horizontalCentered="1"/>
  <pageMargins left="0" right="0" top="1.234251969" bottom="0.98425196850393704" header="0.511811023622047" footer="0.511811023622047"/>
  <pageSetup paperSize="9" orientation="landscape" r:id="rId1"/>
  <headerFooter alignWithMargins="0">
    <oddHeader>&amp;C&amp;9BUREAU OF THE TREASURY
Statistical Data Analysis Division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7109-B162-43E8-A132-3E04E1D86463}">
  <sheetPr>
    <pageSetUpPr fitToPage="1"/>
  </sheetPr>
  <dimension ref="A1:N16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66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585</v>
      </c>
      <c r="C8" s="3">
        <v>16</v>
      </c>
      <c r="D8" s="3">
        <v>69</v>
      </c>
      <c r="E8" s="3">
        <v>5</v>
      </c>
      <c r="F8" s="3">
        <v>2</v>
      </c>
      <c r="G8" s="3">
        <v>5</v>
      </c>
      <c r="H8" s="3">
        <v>0</v>
      </c>
      <c r="I8" s="3">
        <v>21</v>
      </c>
      <c r="J8" s="3">
        <v>22</v>
      </c>
      <c r="K8" s="3">
        <v>5</v>
      </c>
      <c r="L8" s="3">
        <v>0</v>
      </c>
      <c r="M8" s="3">
        <v>200</v>
      </c>
      <c r="N8" s="7">
        <f>SUM(B8:M8)</f>
        <v>930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585</v>
      </c>
      <c r="C10" s="53">
        <v>4</v>
      </c>
      <c r="D10" s="53">
        <v>0</v>
      </c>
      <c r="E10" s="53">
        <v>5</v>
      </c>
      <c r="F10" s="53">
        <v>2</v>
      </c>
      <c r="G10" s="53">
        <v>5</v>
      </c>
      <c r="H10" s="53">
        <v>0</v>
      </c>
      <c r="I10" s="53">
        <v>0</v>
      </c>
      <c r="J10" s="53">
        <v>12</v>
      </c>
      <c r="K10" s="53">
        <v>0</v>
      </c>
      <c r="L10" s="53">
        <v>0</v>
      </c>
      <c r="M10" s="53">
        <v>7</v>
      </c>
      <c r="N10" s="7">
        <f>SUM(B10:M10)</f>
        <v>620</v>
      </c>
    </row>
    <row r="11" spans="1:14" ht="15.75" thickBot="1" x14ac:dyDescent="0.3">
      <c r="A11" s="60" t="s">
        <v>19</v>
      </c>
      <c r="B11" s="56">
        <v>0</v>
      </c>
      <c r="C11" s="56">
        <v>12</v>
      </c>
      <c r="D11" s="56">
        <v>69</v>
      </c>
      <c r="E11" s="56">
        <v>0</v>
      </c>
      <c r="F11" s="56">
        <v>0</v>
      </c>
      <c r="G11" s="56">
        <v>0</v>
      </c>
      <c r="H11" s="56">
        <v>0</v>
      </c>
      <c r="I11" s="56">
        <v>21</v>
      </c>
      <c r="J11" s="56">
        <v>10</v>
      </c>
      <c r="K11" s="56">
        <v>5</v>
      </c>
      <c r="L11" s="56">
        <v>0</v>
      </c>
      <c r="M11" s="56">
        <v>193</v>
      </c>
      <c r="N11" s="8">
        <f>SUM(B11:M11)</f>
        <v>310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rintOptions horizontalCentered="1"/>
  <pageMargins left="0" right="0" top="1.234251969" bottom="0.98425196850393704" header="0.511811023622047" footer="0.511811023622047"/>
  <pageSetup paperSize="9" orientation="landscape" r:id="rId1"/>
  <headerFooter alignWithMargins="0">
    <oddHeader>&amp;C&amp;9BUREAU OF THE TREASURY
Statistical Data Analysis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BC1E-228F-483A-BFD7-0767656B07E6}">
  <dimension ref="A1:N16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67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111</v>
      </c>
      <c r="L8" s="3">
        <v>0</v>
      </c>
      <c r="M8" s="3">
        <v>362</v>
      </c>
      <c r="N8" s="7">
        <f>SUM(B8:M8)</f>
        <v>473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111</v>
      </c>
      <c r="L10" s="53">
        <v>0</v>
      </c>
      <c r="M10" s="53">
        <v>4</v>
      </c>
      <c r="N10" s="7">
        <f>SUM(B10:M10)</f>
        <v>115</v>
      </c>
    </row>
    <row r="11" spans="1:14" ht="15.75" thickBot="1" x14ac:dyDescent="0.3">
      <c r="A11" s="60" t="s">
        <v>19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358</v>
      </c>
      <c r="N11" s="8">
        <f>SUM(B11:M11)</f>
        <v>358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A0C9-050C-4BCC-85F5-1007C43B6A2A}">
  <dimension ref="A1:N16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68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298</v>
      </c>
      <c r="N8" s="7">
        <f>SUM(B8:M8)</f>
        <v>299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5</v>
      </c>
      <c r="N10" s="7">
        <f>SUM(B10:M10)</f>
        <v>5</v>
      </c>
    </row>
    <row r="11" spans="1:14" ht="15.75" thickBot="1" x14ac:dyDescent="0.3">
      <c r="A11" s="60" t="s">
        <v>19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1</v>
      </c>
      <c r="L11" s="56">
        <v>0</v>
      </c>
      <c r="M11" s="56">
        <v>294</v>
      </c>
      <c r="N11" s="8">
        <f>SUM(B11:M11)</f>
        <v>295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861D-302A-4845-8364-2F1A4648F58D}">
  <dimension ref="A1:N17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69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286</v>
      </c>
      <c r="M8" s="3">
        <v>23372</v>
      </c>
      <c r="N8" s="7">
        <f>SUM(B8:M8)</f>
        <v>23658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8</v>
      </c>
      <c r="M10" s="53">
        <v>0</v>
      </c>
      <c r="N10" s="7">
        <f>SUM(B10:M10)</f>
        <v>8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278</v>
      </c>
      <c r="M11" s="53">
        <v>2460</v>
      </c>
      <c r="N11" s="7">
        <f>SUM(B11:M11)</f>
        <v>2738</v>
      </c>
    </row>
    <row r="12" spans="1:14" ht="15.75" thickBot="1" x14ac:dyDescent="0.3">
      <c r="A12" s="60" t="s">
        <v>70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20912</v>
      </c>
      <c r="N12" s="8">
        <f>SUM(B12:M12)</f>
        <v>20912</v>
      </c>
    </row>
    <row r="16" spans="1:14" x14ac:dyDescent="0.2">
      <c r="A16" s="57"/>
    </row>
    <row r="17" spans="1:1" x14ac:dyDescent="0.2">
      <c r="A17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65CE-0931-4FFE-B1C7-BC4B58936963}">
  <dimension ref="A1:N19"/>
  <sheetViews>
    <sheetView zoomScaleNormal="100"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1203</v>
      </c>
      <c r="L8" s="3">
        <v>47000</v>
      </c>
      <c r="M8" s="3">
        <v>23</v>
      </c>
      <c r="N8" s="7">
        <f>SUM(B8:M8)</f>
        <v>48226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23</v>
      </c>
      <c r="N10" s="7">
        <f>SUM(B10:M10)</f>
        <v>23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3</v>
      </c>
      <c r="L11" s="53">
        <v>0</v>
      </c>
      <c r="M11" s="53">
        <v>0</v>
      </c>
      <c r="N11" s="7">
        <f t="shared" ref="N11:N12" si="0">SUM(B11:M11)</f>
        <v>3</v>
      </c>
    </row>
    <row r="12" spans="1:14" ht="15" x14ac:dyDescent="0.25">
      <c r="A12" s="49" t="s">
        <v>72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47000</v>
      </c>
      <c r="M12" s="53">
        <v>0</v>
      </c>
      <c r="N12" s="7">
        <f t="shared" si="0"/>
        <v>47000</v>
      </c>
    </row>
    <row r="13" spans="1:14" ht="15" x14ac:dyDescent="0.25">
      <c r="A13" s="49" t="s">
        <v>73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7">
        <f>SUM(B13:M13)</f>
        <v>0</v>
      </c>
    </row>
    <row r="14" spans="1:14" ht="15.75" thickBot="1" x14ac:dyDescent="0.3">
      <c r="A14" s="60" t="s">
        <v>74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1200</v>
      </c>
      <c r="L14" s="56">
        <v>0</v>
      </c>
      <c r="M14" s="56">
        <v>0</v>
      </c>
      <c r="N14" s="8">
        <f>SUM(B14:M14)</f>
        <v>1200</v>
      </c>
    </row>
    <row r="18" spans="1:1" x14ac:dyDescent="0.2">
      <c r="A18" s="57"/>
    </row>
    <row r="19" spans="1:1" x14ac:dyDescent="0.2">
      <c r="A19" s="59" t="s">
        <v>20</v>
      </c>
    </row>
  </sheetData>
  <mergeCells count="3">
    <mergeCell ref="A5:A6"/>
    <mergeCell ref="B5:M5"/>
    <mergeCell ref="N5:N6"/>
  </mergeCells>
  <pageMargins left="0.7" right="0.7" top="0.75" bottom="0.75" header="0.3" footer="0.3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F46C-E66C-4FED-A80A-7E39E1F00FA4}">
  <dimension ref="A1:N18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105</v>
      </c>
      <c r="L8" s="3">
        <v>23</v>
      </c>
      <c r="M8" s="3">
        <v>4597</v>
      </c>
      <c r="N8" s="7">
        <f>SUM(B8:M8)</f>
        <v>4725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105</v>
      </c>
      <c r="L10" s="53">
        <v>3</v>
      </c>
      <c r="M10" s="53">
        <v>0</v>
      </c>
      <c r="N10" s="7">
        <f>SUM(B10:M10)</f>
        <v>108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20</v>
      </c>
      <c r="M11" s="53">
        <v>0</v>
      </c>
      <c r="N11" s="7">
        <f t="shared" ref="N11:N12" si="0">SUM(B11:M11)</f>
        <v>20</v>
      </c>
    </row>
    <row r="12" spans="1:14" ht="15" x14ac:dyDescent="0.25">
      <c r="A12" s="49" t="s">
        <v>93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7">
        <f t="shared" si="0"/>
        <v>0</v>
      </c>
    </row>
    <row r="13" spans="1:14" ht="15.75" thickBot="1" x14ac:dyDescent="0.3">
      <c r="A13" s="60" t="s">
        <v>72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4597</v>
      </c>
      <c r="N13" s="8">
        <f>SUM(B13:M13)</f>
        <v>4597</v>
      </c>
    </row>
    <row r="17" spans="1:1" x14ac:dyDescent="0.2">
      <c r="A17" s="57"/>
    </row>
    <row r="18" spans="1:1" x14ac:dyDescent="0.2">
      <c r="A18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D1CC-03F4-421D-846B-B76AB7ED9954}">
  <sheetPr>
    <pageSetUpPr fitToPage="1"/>
  </sheetPr>
  <dimension ref="A1:Q35"/>
  <sheetViews>
    <sheetView zoomScaleNormal="100" zoomScaleSheetLayoutView="100" workbookViewId="0">
      <pane xSplit="2" topLeftCell="C1" activePane="topRight" state="frozen"/>
      <selection activeCell="P3" sqref="P3"/>
      <selection pane="topRight" activeCell="P3" sqref="P3"/>
    </sheetView>
  </sheetViews>
  <sheetFormatPr defaultRowHeight="14.25" x14ac:dyDescent="0.2"/>
  <cols>
    <col min="1" max="1" width="7.140625" style="14" customWidth="1"/>
    <col min="2" max="2" width="30" style="14" customWidth="1"/>
    <col min="3" max="15" width="11.28515625" style="14" customWidth="1"/>
    <col min="16" max="16" width="2.28515625" style="14" customWidth="1"/>
    <col min="17" max="16384" width="9.140625" style="14"/>
  </cols>
  <sheetData>
    <row r="1" spans="1:17" ht="15" x14ac:dyDescent="0.25">
      <c r="A1" s="9" t="s">
        <v>0</v>
      </c>
      <c r="B1" s="9"/>
    </row>
    <row r="2" spans="1:17" x14ac:dyDescent="0.2">
      <c r="A2" s="14" t="s">
        <v>1</v>
      </c>
    </row>
    <row r="3" spans="1:17" x14ac:dyDescent="0.2">
      <c r="A3" s="14" t="s">
        <v>2</v>
      </c>
    </row>
    <row r="4" spans="1:17" ht="15" thickBot="1" x14ac:dyDescent="0.25"/>
    <row r="5" spans="1:17" ht="15" customHeight="1" x14ac:dyDescent="0.25">
      <c r="A5" s="83" t="s">
        <v>3</v>
      </c>
      <c r="B5" s="84"/>
      <c r="C5" s="87" t="s">
        <v>60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15"/>
    </row>
    <row r="6" spans="1:17" ht="15.75" thickBot="1" x14ac:dyDescent="0.3">
      <c r="A6" s="85"/>
      <c r="B6" s="86"/>
      <c r="C6" s="16" t="s">
        <v>6</v>
      </c>
      <c r="D6" s="16" t="s">
        <v>7</v>
      </c>
      <c r="E6" s="16" t="s">
        <v>8</v>
      </c>
      <c r="F6" s="16" t="s">
        <v>9</v>
      </c>
      <c r="G6" s="16" t="s">
        <v>35</v>
      </c>
      <c r="H6" s="16" t="s">
        <v>11</v>
      </c>
      <c r="I6" s="16" t="s">
        <v>12</v>
      </c>
      <c r="J6" s="16" t="s">
        <v>13</v>
      </c>
      <c r="K6" s="16" t="s">
        <v>36</v>
      </c>
      <c r="L6" s="16" t="s">
        <v>15</v>
      </c>
      <c r="M6" s="16" t="s">
        <v>16</v>
      </c>
      <c r="N6" s="16" t="s">
        <v>17</v>
      </c>
      <c r="O6" s="17" t="s">
        <v>5</v>
      </c>
      <c r="P6" s="18"/>
    </row>
    <row r="7" spans="1:17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7" ht="15" x14ac:dyDescent="0.25">
      <c r="A8" s="22" t="s">
        <v>30</v>
      </c>
      <c r="B8" s="9"/>
      <c r="C8" s="10">
        <f t="shared" ref="C8:M8" si="0">+C10+C23+C27+C25</f>
        <v>0</v>
      </c>
      <c r="D8" s="10">
        <f t="shared" si="0"/>
        <v>22.34</v>
      </c>
      <c r="E8" s="10">
        <f t="shared" si="0"/>
        <v>6.48</v>
      </c>
      <c r="F8" s="10">
        <f t="shared" si="0"/>
        <v>8.81</v>
      </c>
      <c r="G8" s="10">
        <f t="shared" si="0"/>
        <v>12.070000000000002</v>
      </c>
      <c r="H8" s="10">
        <f t="shared" si="0"/>
        <v>3.47</v>
      </c>
      <c r="I8" s="10">
        <f t="shared" si="0"/>
        <v>11.17</v>
      </c>
      <c r="J8" s="10">
        <f t="shared" si="0"/>
        <v>21.869999999999997</v>
      </c>
      <c r="K8" s="10">
        <f t="shared" si="0"/>
        <v>458.67</v>
      </c>
      <c r="L8" s="10">
        <f t="shared" si="0"/>
        <v>145.94</v>
      </c>
      <c r="M8" s="10">
        <f t="shared" si="0"/>
        <v>24.2</v>
      </c>
      <c r="N8" s="10">
        <f>+N10+N23+N27+N25</f>
        <v>150.45000000000002</v>
      </c>
      <c r="O8" s="10">
        <f>SUM(C8:N8)</f>
        <v>865.47</v>
      </c>
      <c r="P8" s="23"/>
      <c r="Q8" s="24"/>
    </row>
    <row r="9" spans="1:17" x14ac:dyDescent="0.2">
      <c r="A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4"/>
      <c r="P9" s="23"/>
    </row>
    <row r="10" spans="1:17" s="9" customFormat="1" ht="17.25" x14ac:dyDescent="0.25">
      <c r="A10" s="22" t="s">
        <v>18</v>
      </c>
      <c r="C10" s="27">
        <f t="shared" ref="C10:N10" si="1">C11+C18+C19+C20+C21</f>
        <v>0</v>
      </c>
      <c r="D10" s="27">
        <f t="shared" si="1"/>
        <v>22.34</v>
      </c>
      <c r="E10" s="27">
        <f t="shared" si="1"/>
        <v>6.48</v>
      </c>
      <c r="F10" s="27">
        <f t="shared" si="1"/>
        <v>8.81</v>
      </c>
      <c r="G10" s="27">
        <f t="shared" si="1"/>
        <v>11.170000000000002</v>
      </c>
      <c r="H10" s="27">
        <f t="shared" si="1"/>
        <v>3.47</v>
      </c>
      <c r="I10" s="27">
        <f t="shared" si="1"/>
        <v>11.17</v>
      </c>
      <c r="J10" s="27">
        <f t="shared" si="1"/>
        <v>21.869999999999997</v>
      </c>
      <c r="K10" s="27">
        <f t="shared" si="1"/>
        <v>458.67</v>
      </c>
      <c r="L10" s="27">
        <f t="shared" si="1"/>
        <v>145.94</v>
      </c>
      <c r="M10" s="27">
        <f t="shared" si="1"/>
        <v>24.2</v>
      </c>
      <c r="N10" s="27">
        <f t="shared" si="1"/>
        <v>150.45000000000002</v>
      </c>
      <c r="O10" s="27">
        <f>SUM(C10:N10)</f>
        <v>864.57000000000016</v>
      </c>
      <c r="P10" s="28"/>
    </row>
    <row r="11" spans="1:17" ht="15" x14ac:dyDescent="0.25">
      <c r="A11" s="22"/>
      <c r="B11" s="14" t="s">
        <v>37</v>
      </c>
      <c r="C11" s="29">
        <f>SUM(C12:C17)</f>
        <v>0</v>
      </c>
      <c r="D11" s="29">
        <f t="shared" ref="D11:N11" si="2">SUM(D12:D17)</f>
        <v>10.469999999999999</v>
      </c>
      <c r="E11" s="29">
        <f t="shared" si="2"/>
        <v>0.49</v>
      </c>
      <c r="F11" s="29">
        <f t="shared" si="2"/>
        <v>0</v>
      </c>
      <c r="G11" s="29">
        <f t="shared" si="2"/>
        <v>10.46</v>
      </c>
      <c r="H11" s="29">
        <f t="shared" si="2"/>
        <v>0.27</v>
      </c>
      <c r="I11" s="29">
        <f t="shared" si="2"/>
        <v>0</v>
      </c>
      <c r="J11" s="29">
        <f t="shared" si="2"/>
        <v>10.1</v>
      </c>
      <c r="K11" s="29">
        <f t="shared" si="2"/>
        <v>431.66</v>
      </c>
      <c r="L11" s="29">
        <f t="shared" si="2"/>
        <v>144.13999999999999</v>
      </c>
      <c r="M11" s="29">
        <f t="shared" si="2"/>
        <v>8.6999999999999993</v>
      </c>
      <c r="N11" s="29">
        <f t="shared" si="2"/>
        <v>134.86000000000001</v>
      </c>
      <c r="O11" s="11">
        <f>SUM(C11:N11)</f>
        <v>751.15000000000009</v>
      </c>
      <c r="P11" s="23"/>
    </row>
    <row r="12" spans="1:17" ht="15" hidden="1" x14ac:dyDescent="0.25">
      <c r="A12" s="22"/>
      <c r="B12" s="71" t="s">
        <v>65</v>
      </c>
      <c r="C12" s="29"/>
      <c r="D12" s="29">
        <v>10.02</v>
      </c>
      <c r="E12" s="29">
        <v>0.13</v>
      </c>
      <c r="F12" s="29"/>
      <c r="G12" s="29"/>
      <c r="H12" s="29"/>
      <c r="I12" s="29"/>
      <c r="J12" s="29">
        <v>0.24</v>
      </c>
      <c r="K12" s="29"/>
      <c r="L12" s="29"/>
      <c r="M12" s="29"/>
      <c r="N12" s="29"/>
      <c r="O12" s="11">
        <f>SUM(C12:N12)</f>
        <v>10.39</v>
      </c>
      <c r="P12" s="23"/>
    </row>
    <row r="13" spans="1:17" ht="15" hidden="1" x14ac:dyDescent="0.25">
      <c r="A13" s="22"/>
      <c r="B13" s="71" t="s">
        <v>63</v>
      </c>
      <c r="C13" s="29"/>
      <c r="D13" s="29">
        <v>0.45</v>
      </c>
      <c r="E13" s="29"/>
      <c r="F13" s="29"/>
      <c r="G13" s="29"/>
      <c r="H13" s="29">
        <v>0.27</v>
      </c>
      <c r="I13" s="29"/>
      <c r="J13" s="29"/>
      <c r="K13" s="29"/>
      <c r="L13" s="29"/>
      <c r="M13" s="29"/>
      <c r="N13" s="29"/>
      <c r="O13" s="11">
        <f t="shared" ref="O13:O17" si="3">SUM(C13:N13)</f>
        <v>0.72</v>
      </c>
      <c r="P13" s="23"/>
    </row>
    <row r="14" spans="1:17" ht="15" hidden="1" x14ac:dyDescent="0.25">
      <c r="A14" s="22"/>
      <c r="B14" s="71" t="s">
        <v>64</v>
      </c>
      <c r="C14" s="29"/>
      <c r="D14" s="29"/>
      <c r="E14" s="29">
        <v>0.36</v>
      </c>
      <c r="F14" s="29"/>
      <c r="G14" s="29"/>
      <c r="H14" s="29"/>
      <c r="I14" s="29"/>
      <c r="J14" s="29"/>
      <c r="K14" s="29"/>
      <c r="L14" s="29"/>
      <c r="M14" s="29"/>
      <c r="N14" s="29"/>
      <c r="O14" s="11">
        <f t="shared" si="3"/>
        <v>0.36</v>
      </c>
      <c r="P14" s="23"/>
    </row>
    <row r="15" spans="1:17" ht="15" hidden="1" x14ac:dyDescent="0.25">
      <c r="A15" s="22"/>
      <c r="B15" s="71" t="s">
        <v>94</v>
      </c>
      <c r="C15" s="29"/>
      <c r="D15" s="29"/>
      <c r="E15" s="29"/>
      <c r="F15" s="29"/>
      <c r="G15" s="29">
        <v>10.46</v>
      </c>
      <c r="H15" s="29"/>
      <c r="I15" s="29"/>
      <c r="J15" s="29">
        <v>9.09</v>
      </c>
      <c r="K15" s="29"/>
      <c r="L15" s="29"/>
      <c r="M15" s="29"/>
      <c r="N15" s="29"/>
      <c r="O15" s="11">
        <f t="shared" si="3"/>
        <v>19.55</v>
      </c>
      <c r="P15" s="23"/>
    </row>
    <row r="16" spans="1:17" ht="15" hidden="1" x14ac:dyDescent="0.25">
      <c r="A16" s="22"/>
      <c r="B16" s="71" t="s">
        <v>95</v>
      </c>
      <c r="C16" s="29"/>
      <c r="D16" s="29"/>
      <c r="E16" s="29"/>
      <c r="F16" s="29"/>
      <c r="G16" s="29"/>
      <c r="H16" s="29"/>
      <c r="I16" s="29"/>
      <c r="J16" s="29">
        <v>0.77</v>
      </c>
      <c r="K16" s="29"/>
      <c r="L16" s="29"/>
      <c r="M16" s="29"/>
      <c r="N16" s="29"/>
      <c r="O16" s="11">
        <f t="shared" si="3"/>
        <v>0.77</v>
      </c>
      <c r="P16" s="23"/>
    </row>
    <row r="17" spans="1:16" ht="15" hidden="1" x14ac:dyDescent="0.25">
      <c r="A17" s="22"/>
      <c r="B17" s="71" t="s">
        <v>96</v>
      </c>
      <c r="C17" s="29"/>
      <c r="D17" s="29"/>
      <c r="E17" s="29"/>
      <c r="F17" s="29"/>
      <c r="G17" s="29"/>
      <c r="H17" s="29"/>
      <c r="I17" s="29"/>
      <c r="J17" s="29"/>
      <c r="K17" s="29">
        <v>431.66</v>
      </c>
      <c r="L17" s="29">
        <v>144.13999999999999</v>
      </c>
      <c r="M17" s="29">
        <v>8.6999999999999993</v>
      </c>
      <c r="N17" s="29">
        <v>134.86000000000001</v>
      </c>
      <c r="O17" s="11">
        <f t="shared" si="3"/>
        <v>719.36</v>
      </c>
      <c r="P17" s="23"/>
    </row>
    <row r="18" spans="1:16" ht="15" x14ac:dyDescent="0.25">
      <c r="A18" s="22"/>
      <c r="B18" s="14" t="s">
        <v>38</v>
      </c>
      <c r="C18" s="29">
        <v>0</v>
      </c>
      <c r="D18" s="29">
        <v>11.8</v>
      </c>
      <c r="E18" s="29">
        <v>5.99</v>
      </c>
      <c r="F18" s="29">
        <v>8.81</v>
      </c>
      <c r="G18" s="29">
        <v>0.64</v>
      </c>
      <c r="H18" s="29">
        <v>3.2</v>
      </c>
      <c r="I18" s="29">
        <v>11.17</v>
      </c>
      <c r="J18" s="29">
        <v>11.77</v>
      </c>
      <c r="K18" s="29">
        <v>14.53</v>
      </c>
      <c r="L18" s="29">
        <v>1.8</v>
      </c>
      <c r="M18" s="29">
        <v>15.5</v>
      </c>
      <c r="N18" s="29">
        <v>15.5</v>
      </c>
      <c r="O18" s="11">
        <f>SUM(C18:N18)</f>
        <v>100.71</v>
      </c>
      <c r="P18" s="23"/>
    </row>
    <row r="19" spans="1:16" ht="15" x14ac:dyDescent="0.25">
      <c r="A19" s="22"/>
      <c r="B19" s="14" t="s">
        <v>40</v>
      </c>
      <c r="C19" s="29">
        <v>0</v>
      </c>
      <c r="D19" s="29">
        <v>0</v>
      </c>
      <c r="E19" s="29">
        <v>0</v>
      </c>
      <c r="F19" s="29">
        <v>0</v>
      </c>
      <c r="G19" s="29">
        <v>7.0000000000000007E-2</v>
      </c>
      <c r="H19" s="29">
        <v>0</v>
      </c>
      <c r="I19" s="29">
        <v>0</v>
      </c>
      <c r="J19" s="29">
        <v>0</v>
      </c>
      <c r="K19" s="29">
        <v>12.48</v>
      </c>
      <c r="L19" s="29">
        <v>0</v>
      </c>
      <c r="M19" s="29">
        <v>0</v>
      </c>
      <c r="N19" s="29">
        <v>0.09</v>
      </c>
      <c r="O19" s="11">
        <f t="shared" ref="O19:O27" si="4">SUM(C19:N19)</f>
        <v>12.64</v>
      </c>
      <c r="P19" s="23"/>
    </row>
    <row r="20" spans="1:16" ht="15" x14ac:dyDescent="0.25">
      <c r="A20" s="22"/>
      <c r="B20" s="14" t="s">
        <v>41</v>
      </c>
      <c r="C20" s="29">
        <v>0</v>
      </c>
      <c r="D20" s="29">
        <v>7.0000000000000007E-2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11">
        <f t="shared" si="4"/>
        <v>7.0000000000000007E-2</v>
      </c>
      <c r="P20" s="23"/>
    </row>
    <row r="21" spans="1:16" ht="15" hidden="1" x14ac:dyDescent="0.25">
      <c r="A21" s="22"/>
      <c r="B21" s="14" t="s">
        <v>52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11">
        <f t="shared" si="4"/>
        <v>0</v>
      </c>
      <c r="P21" s="23"/>
    </row>
    <row r="22" spans="1:16" ht="15" x14ac:dyDescent="0.25">
      <c r="A22" s="2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1"/>
      <c r="P22" s="23"/>
    </row>
    <row r="23" spans="1:16" s="9" customFormat="1" ht="17.25" x14ac:dyDescent="0.25">
      <c r="A23" s="22" t="s">
        <v>19</v>
      </c>
      <c r="C23" s="27">
        <v>0</v>
      </c>
      <c r="D23" s="27">
        <v>0</v>
      </c>
      <c r="E23" s="27">
        <v>0</v>
      </c>
      <c r="F23" s="27">
        <v>0</v>
      </c>
      <c r="G23" s="27">
        <v>0.9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11">
        <f t="shared" si="4"/>
        <v>0.9</v>
      </c>
      <c r="P23" s="30"/>
    </row>
    <row r="24" spans="1:16" ht="15" x14ac:dyDescent="0.25">
      <c r="A24" s="22"/>
      <c r="B24" s="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1"/>
      <c r="P24" s="32"/>
    </row>
    <row r="25" spans="1:16" s="9" customFormat="1" ht="15" x14ac:dyDescent="0.25">
      <c r="A25" s="22" t="s">
        <v>58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32"/>
    </row>
    <row r="26" spans="1:16" ht="15" x14ac:dyDescent="0.25">
      <c r="A26" s="22"/>
      <c r="B26" s="9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1"/>
      <c r="P26" s="32"/>
    </row>
    <row r="27" spans="1:16" ht="15" x14ac:dyDescent="0.25">
      <c r="A27" s="22" t="s">
        <v>44</v>
      </c>
      <c r="B27" s="9"/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11">
        <f t="shared" si="4"/>
        <v>0</v>
      </c>
      <c r="P27" s="32"/>
    </row>
    <row r="28" spans="1:16" ht="15" x14ac:dyDescent="0.25">
      <c r="A28" s="22"/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2"/>
      <c r="P28" s="32"/>
    </row>
    <row r="29" spans="1:16" ht="15.75" thickBot="1" x14ac:dyDescent="0.3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13"/>
      <c r="P29" s="37"/>
    </row>
    <row r="30" spans="1:16" ht="15" x14ac:dyDescent="0.25">
      <c r="A30" s="9"/>
      <c r="B30" s="9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2"/>
      <c r="P30" s="9"/>
    </row>
    <row r="31" spans="1:16" s="67" customFormat="1" ht="12.75" x14ac:dyDescent="0.2">
      <c r="A31" s="89" t="s">
        <v>59</v>
      </c>
      <c r="B31" s="89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/>
      <c r="P31" s="66"/>
    </row>
    <row r="32" spans="1:16" s="67" customFormat="1" ht="12.75" x14ac:dyDescent="0.2">
      <c r="A32" s="68"/>
      <c r="B32" s="68"/>
      <c r="C32" s="69"/>
      <c r="D32" s="69"/>
    </row>
    <row r="33" spans="1:2" s="67" customFormat="1" ht="3.75" customHeight="1" x14ac:dyDescent="0.2">
      <c r="A33" s="70"/>
      <c r="B33" s="70"/>
    </row>
    <row r="34" spans="1:2" s="67" customFormat="1" ht="12.75" x14ac:dyDescent="0.2">
      <c r="A34" s="70" t="s">
        <v>53</v>
      </c>
      <c r="B34" s="70"/>
    </row>
    <row r="35" spans="1:2" s="67" customFormat="1" ht="12.75" x14ac:dyDescent="0.2">
      <c r="A35" s="70" t="s">
        <v>20</v>
      </c>
      <c r="B35" s="70"/>
    </row>
  </sheetData>
  <mergeCells count="3">
    <mergeCell ref="A5:B6"/>
    <mergeCell ref="C5:O5"/>
    <mergeCell ref="A31:B31"/>
  </mergeCells>
  <printOptions horizontalCentered="1"/>
  <pageMargins left="0" right="0" top="0.98425196850393704" bottom="0.74803149606299213" header="0.31496062992125984" footer="0.31496062992125984"/>
  <pageSetup paperSize="9" scale="81" orientation="landscape" r:id="rId1"/>
  <headerFooter>
    <oddHeader>&amp;C&amp;"-,Bold"BUREAU OF THE TREASURY&amp;"-,Regular"
&amp;"-,Italic"Statistical Data Analysis Division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353D-2BFD-40DC-8743-A95CF17DA564}">
  <dimension ref="A1:N18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1</v>
      </c>
      <c r="C8" s="3">
        <v>0</v>
      </c>
      <c r="D8" s="3">
        <v>45</v>
      </c>
      <c r="E8" s="3">
        <v>29</v>
      </c>
      <c r="F8" s="3">
        <v>1</v>
      </c>
      <c r="G8" s="3">
        <v>32</v>
      </c>
      <c r="H8" s="3">
        <v>89</v>
      </c>
      <c r="I8" s="3">
        <v>1999</v>
      </c>
      <c r="J8" s="3">
        <v>19</v>
      </c>
      <c r="K8" s="3">
        <v>7</v>
      </c>
      <c r="L8" s="3">
        <v>161</v>
      </c>
      <c r="M8" s="3">
        <v>49</v>
      </c>
      <c r="N8" s="7">
        <f>SUM(B8:M8)</f>
        <v>2432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35</v>
      </c>
      <c r="E10" s="53">
        <v>29</v>
      </c>
      <c r="F10" s="53">
        <v>0</v>
      </c>
      <c r="G10" s="53">
        <v>4</v>
      </c>
      <c r="H10" s="53">
        <v>77</v>
      </c>
      <c r="I10" s="53">
        <v>19</v>
      </c>
      <c r="J10" s="53">
        <v>19</v>
      </c>
      <c r="K10" s="53">
        <v>5</v>
      </c>
      <c r="L10" s="53">
        <v>5</v>
      </c>
      <c r="M10" s="53">
        <v>49</v>
      </c>
      <c r="N10" s="7">
        <f>SUM(B10:M10)</f>
        <v>242</v>
      </c>
    </row>
    <row r="11" spans="1:14" ht="15" x14ac:dyDescent="0.25">
      <c r="A11" s="49" t="s">
        <v>19</v>
      </c>
      <c r="B11" s="53">
        <v>1</v>
      </c>
      <c r="C11" s="53">
        <v>0</v>
      </c>
      <c r="D11" s="53">
        <v>10</v>
      </c>
      <c r="E11" s="53">
        <v>0</v>
      </c>
      <c r="F11" s="53">
        <v>1</v>
      </c>
      <c r="G11" s="53">
        <v>28</v>
      </c>
      <c r="H11" s="53">
        <v>11</v>
      </c>
      <c r="I11" s="53">
        <v>0</v>
      </c>
      <c r="J11" s="53">
        <v>0</v>
      </c>
      <c r="K11" s="53">
        <v>2</v>
      </c>
      <c r="L11" s="53">
        <v>4</v>
      </c>
      <c r="M11" s="53">
        <v>0</v>
      </c>
      <c r="N11" s="7">
        <f t="shared" ref="N11:N12" si="0">SUM(B11:M11)</f>
        <v>57</v>
      </c>
    </row>
    <row r="12" spans="1:14" ht="15" x14ac:dyDescent="0.25">
      <c r="A12" s="49" t="s">
        <v>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1979</v>
      </c>
      <c r="J12" s="53">
        <v>0</v>
      </c>
      <c r="K12" s="53">
        <v>0</v>
      </c>
      <c r="L12" s="53">
        <v>0</v>
      </c>
      <c r="M12" s="53">
        <v>0</v>
      </c>
      <c r="N12" s="7">
        <f t="shared" si="0"/>
        <v>1979</v>
      </c>
    </row>
    <row r="13" spans="1:14" ht="15.75" thickBot="1" x14ac:dyDescent="0.3">
      <c r="A13" s="60" t="s">
        <v>93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152</v>
      </c>
      <c r="M13" s="56">
        <v>0</v>
      </c>
      <c r="N13" s="8">
        <f>SUM(B13:M13)</f>
        <v>152</v>
      </c>
    </row>
    <row r="17" spans="1:1" x14ac:dyDescent="0.2">
      <c r="A17" s="57"/>
    </row>
    <row r="18" spans="1:1" x14ac:dyDescent="0.2">
      <c r="A18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1409-53D8-4AD2-B59D-26085A22A685}">
  <dimension ref="A1:N16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9</v>
      </c>
      <c r="C8" s="3">
        <v>19</v>
      </c>
      <c r="D8" s="3">
        <v>0</v>
      </c>
      <c r="E8" s="3">
        <v>31</v>
      </c>
      <c r="F8" s="3">
        <v>58</v>
      </c>
      <c r="G8" s="3">
        <v>162</v>
      </c>
      <c r="H8" s="3">
        <v>0</v>
      </c>
      <c r="I8" s="3">
        <v>0</v>
      </c>
      <c r="J8" s="3">
        <v>15</v>
      </c>
      <c r="K8" s="3">
        <v>768</v>
      </c>
      <c r="L8" s="3">
        <v>0</v>
      </c>
      <c r="M8" s="3">
        <v>81</v>
      </c>
      <c r="N8" s="7">
        <f>SUM(B8:M8)</f>
        <v>1143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26</v>
      </c>
      <c r="F10" s="53">
        <v>8</v>
      </c>
      <c r="G10" s="53">
        <v>145</v>
      </c>
      <c r="H10" s="53">
        <v>0</v>
      </c>
      <c r="I10" s="53">
        <v>0</v>
      </c>
      <c r="J10" s="53">
        <v>0</v>
      </c>
      <c r="K10" s="53">
        <v>46</v>
      </c>
      <c r="L10" s="53">
        <v>0</v>
      </c>
      <c r="M10" s="53">
        <v>79</v>
      </c>
      <c r="N10" s="7">
        <f>SUM(B10:M10)</f>
        <v>304</v>
      </c>
    </row>
    <row r="11" spans="1:14" ht="15.75" thickBot="1" x14ac:dyDescent="0.3">
      <c r="A11" s="60" t="s">
        <v>19</v>
      </c>
      <c r="B11" s="56">
        <v>9</v>
      </c>
      <c r="C11" s="56">
        <v>19</v>
      </c>
      <c r="D11" s="56">
        <v>0</v>
      </c>
      <c r="E11" s="56">
        <v>5</v>
      </c>
      <c r="F11" s="56">
        <v>50</v>
      </c>
      <c r="G11" s="56">
        <v>17</v>
      </c>
      <c r="H11" s="56">
        <v>0</v>
      </c>
      <c r="I11" s="56">
        <v>0</v>
      </c>
      <c r="J11" s="56">
        <v>15</v>
      </c>
      <c r="K11" s="56">
        <v>722</v>
      </c>
      <c r="L11" s="56">
        <v>0</v>
      </c>
      <c r="M11" s="56">
        <v>2</v>
      </c>
      <c r="N11" s="8">
        <f>SUM(B11:M11)</f>
        <v>839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F01D-75F3-47DD-8F15-D8DC68810FAC}">
  <dimension ref="A1:N16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8</v>
      </c>
      <c r="C8" s="3">
        <v>21</v>
      </c>
      <c r="D8" s="3">
        <v>9</v>
      </c>
      <c r="E8" s="3">
        <v>0</v>
      </c>
      <c r="F8" s="3">
        <v>48</v>
      </c>
      <c r="G8" s="3">
        <v>161</v>
      </c>
      <c r="H8" s="3">
        <v>12</v>
      </c>
      <c r="I8" s="3">
        <v>7</v>
      </c>
      <c r="J8" s="3">
        <v>0</v>
      </c>
      <c r="K8" s="3">
        <v>0</v>
      </c>
      <c r="L8" s="3">
        <v>116</v>
      </c>
      <c r="M8" s="3">
        <v>183</v>
      </c>
      <c r="N8" s="7">
        <f>SUM(B8:M8)</f>
        <v>565</v>
      </c>
    </row>
    <row r="9" spans="1:14" x14ac:dyDescent="0.2">
      <c r="A9" s="49"/>
      <c r="N9" s="50"/>
    </row>
    <row r="10" spans="1:14" ht="15" x14ac:dyDescent="0.25">
      <c r="A10" s="49" t="s">
        <v>19</v>
      </c>
      <c r="B10" s="53">
        <v>8</v>
      </c>
      <c r="C10" s="53">
        <v>21</v>
      </c>
      <c r="D10" s="53">
        <v>0</v>
      </c>
      <c r="E10" s="53">
        <v>0</v>
      </c>
      <c r="F10" s="53">
        <v>48</v>
      </c>
      <c r="G10" s="53">
        <v>0</v>
      </c>
      <c r="H10" s="53">
        <v>0</v>
      </c>
      <c r="I10" s="53">
        <v>7</v>
      </c>
      <c r="J10" s="53">
        <v>0</v>
      </c>
      <c r="K10" s="53">
        <v>0</v>
      </c>
      <c r="L10" s="53">
        <v>30</v>
      </c>
      <c r="M10" s="53">
        <v>0</v>
      </c>
      <c r="N10" s="7">
        <f>SUM(B10:M10)</f>
        <v>114</v>
      </c>
    </row>
    <row r="11" spans="1:14" ht="15.75" thickBot="1" x14ac:dyDescent="0.3">
      <c r="A11" s="60" t="s">
        <v>18</v>
      </c>
      <c r="B11" s="56">
        <v>0</v>
      </c>
      <c r="C11" s="56">
        <v>0</v>
      </c>
      <c r="D11" s="56">
        <v>9</v>
      </c>
      <c r="E11" s="56">
        <v>0</v>
      </c>
      <c r="F11" s="56">
        <v>0</v>
      </c>
      <c r="G11" s="56">
        <v>161</v>
      </c>
      <c r="H11" s="56">
        <v>12</v>
      </c>
      <c r="I11" s="56">
        <v>0</v>
      </c>
      <c r="J11" s="56">
        <v>0</v>
      </c>
      <c r="K11" s="56">
        <v>0</v>
      </c>
      <c r="L11" s="56">
        <v>86</v>
      </c>
      <c r="M11" s="56">
        <v>183</v>
      </c>
      <c r="N11" s="8">
        <f>SUM(B11:M11)</f>
        <v>451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6A89-6870-42E3-BFAD-34E97D5D844D}">
  <dimension ref="A1:N20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79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4</v>
      </c>
      <c r="C8" s="3">
        <v>41</v>
      </c>
      <c r="D8" s="3">
        <v>10</v>
      </c>
      <c r="E8" s="3">
        <v>64</v>
      </c>
      <c r="F8" s="3">
        <v>22</v>
      </c>
      <c r="G8" s="3">
        <v>95</v>
      </c>
      <c r="H8" s="3">
        <v>1</v>
      </c>
      <c r="I8" s="3">
        <v>8</v>
      </c>
      <c r="J8" s="3">
        <v>42</v>
      </c>
      <c r="K8" s="3">
        <v>0</v>
      </c>
      <c r="L8" s="3">
        <v>102</v>
      </c>
      <c r="M8" s="3">
        <v>1127</v>
      </c>
      <c r="N8" s="7">
        <f>SUM(B8:M8)</f>
        <v>1516</v>
      </c>
    </row>
    <row r="9" spans="1:14" x14ac:dyDescent="0.2">
      <c r="A9" s="49"/>
      <c r="N9" s="50"/>
    </row>
    <row r="10" spans="1:14" ht="15" x14ac:dyDescent="0.25">
      <c r="A10" s="49" t="s">
        <v>19</v>
      </c>
      <c r="B10" s="53">
        <v>0</v>
      </c>
      <c r="C10" s="53">
        <v>0</v>
      </c>
      <c r="D10" s="53">
        <v>10</v>
      </c>
      <c r="E10" s="53">
        <v>0</v>
      </c>
      <c r="F10" s="53">
        <v>22</v>
      </c>
      <c r="G10" s="53">
        <v>95</v>
      </c>
      <c r="H10" s="53">
        <v>1</v>
      </c>
      <c r="I10" s="53">
        <v>8</v>
      </c>
      <c r="J10" s="53">
        <v>22</v>
      </c>
      <c r="K10" s="53">
        <v>0</v>
      </c>
      <c r="L10" s="53">
        <v>8</v>
      </c>
      <c r="M10" s="53">
        <v>0</v>
      </c>
      <c r="N10" s="7">
        <f>SUM(B10:M10)</f>
        <v>166</v>
      </c>
    </row>
    <row r="11" spans="1:14" ht="15" x14ac:dyDescent="0.25">
      <c r="A11" s="49" t="s">
        <v>18</v>
      </c>
      <c r="B11" s="53">
        <v>4</v>
      </c>
      <c r="C11" s="53">
        <v>41</v>
      </c>
      <c r="D11" s="53">
        <v>0</v>
      </c>
      <c r="E11" s="53">
        <v>64</v>
      </c>
      <c r="F11" s="53">
        <v>0</v>
      </c>
      <c r="G11" s="53">
        <v>0</v>
      </c>
      <c r="H11" s="53">
        <v>0</v>
      </c>
      <c r="I11" s="53">
        <v>0</v>
      </c>
      <c r="J11" s="53">
        <v>20</v>
      </c>
      <c r="K11" s="53">
        <v>0</v>
      </c>
      <c r="L11" s="53">
        <v>93</v>
      </c>
      <c r="M11" s="53">
        <v>923</v>
      </c>
      <c r="N11" s="7">
        <f>SUM(B11:M11)</f>
        <v>1145</v>
      </c>
    </row>
    <row r="12" spans="1:14" ht="15.75" thickBot="1" x14ac:dyDescent="0.3">
      <c r="A12" s="60" t="s">
        <v>80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204</v>
      </c>
      <c r="N12" s="8">
        <f>SUM(B12:M12)</f>
        <v>204</v>
      </c>
    </row>
    <row r="16" spans="1:14" x14ac:dyDescent="0.2">
      <c r="A16" s="57"/>
    </row>
    <row r="17" spans="1:5" x14ac:dyDescent="0.2">
      <c r="A17" s="59" t="s">
        <v>20</v>
      </c>
    </row>
    <row r="20" spans="1:5" x14ac:dyDescent="0.2">
      <c r="E20" s="5" t="s">
        <v>33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F622-B8D3-496C-9B83-5F500A0713C1}">
  <dimension ref="A1:N19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81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82</v>
      </c>
      <c r="D8" s="3">
        <v>140</v>
      </c>
      <c r="E8" s="3">
        <v>260</v>
      </c>
      <c r="F8" s="3">
        <v>27</v>
      </c>
      <c r="G8" s="3">
        <v>0</v>
      </c>
      <c r="H8" s="3">
        <v>0</v>
      </c>
      <c r="I8" s="3">
        <v>273</v>
      </c>
      <c r="J8" s="3">
        <v>61</v>
      </c>
      <c r="K8" s="3">
        <v>30</v>
      </c>
      <c r="L8" s="3">
        <v>0</v>
      </c>
      <c r="M8" s="3">
        <v>1627</v>
      </c>
      <c r="N8" s="7">
        <f>SUM(B8:M8)</f>
        <v>2500</v>
      </c>
    </row>
    <row r="9" spans="1:14" x14ac:dyDescent="0.2">
      <c r="A9" s="49"/>
      <c r="N9" s="50"/>
    </row>
    <row r="10" spans="1:14" ht="15" x14ac:dyDescent="0.25">
      <c r="A10" s="49" t="s">
        <v>19</v>
      </c>
      <c r="B10" s="53">
        <v>0</v>
      </c>
      <c r="C10" s="53">
        <v>82</v>
      </c>
      <c r="D10" s="53">
        <v>4</v>
      </c>
      <c r="E10" s="53">
        <v>260</v>
      </c>
      <c r="F10" s="53">
        <v>27</v>
      </c>
      <c r="G10" s="53">
        <v>0</v>
      </c>
      <c r="H10" s="53">
        <v>0</v>
      </c>
      <c r="I10" s="53">
        <v>0</v>
      </c>
      <c r="J10" s="53">
        <v>18</v>
      </c>
      <c r="K10" s="53">
        <v>30</v>
      </c>
      <c r="L10" s="53">
        <v>0</v>
      </c>
      <c r="M10" s="53">
        <v>97</v>
      </c>
      <c r="N10" s="7">
        <f>SUM(B10:M10)</f>
        <v>518</v>
      </c>
    </row>
    <row r="11" spans="1:14" ht="15" x14ac:dyDescent="0.25">
      <c r="A11" s="49" t="s">
        <v>18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273</v>
      </c>
      <c r="J11" s="53">
        <v>43</v>
      </c>
      <c r="K11" s="53">
        <v>0</v>
      </c>
      <c r="L11" s="53">
        <v>0</v>
      </c>
      <c r="M11" s="53">
        <v>204</v>
      </c>
      <c r="N11" s="7">
        <f t="shared" ref="N11:N13" si="0">SUM(B11:M11)</f>
        <v>520</v>
      </c>
    </row>
    <row r="12" spans="1:14" ht="15" x14ac:dyDescent="0.25">
      <c r="A12" s="49" t="s">
        <v>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7">
        <f t="shared" si="0"/>
        <v>0</v>
      </c>
    </row>
    <row r="13" spans="1:14" ht="15" x14ac:dyDescent="0.25">
      <c r="A13" s="49" t="s">
        <v>87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1326</v>
      </c>
      <c r="N13" s="7">
        <f t="shared" si="0"/>
        <v>1326</v>
      </c>
    </row>
    <row r="14" spans="1:14" ht="15.75" thickBot="1" x14ac:dyDescent="0.3">
      <c r="A14" s="60" t="s">
        <v>82</v>
      </c>
      <c r="B14" s="56">
        <v>0</v>
      </c>
      <c r="C14" s="56">
        <v>0</v>
      </c>
      <c r="D14" s="56">
        <v>135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8">
        <f>SUM(B14:M14)</f>
        <v>135</v>
      </c>
    </row>
    <row r="18" spans="1:1" x14ac:dyDescent="0.2">
      <c r="A18" s="57"/>
    </row>
    <row r="19" spans="1:1" x14ac:dyDescent="0.2">
      <c r="A19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470D-9057-4DFD-AC39-369D949CB77E}">
  <dimension ref="A1:N18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83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9</v>
      </c>
      <c r="C8" s="3">
        <v>0</v>
      </c>
      <c r="D8" s="3">
        <v>0</v>
      </c>
      <c r="E8" s="3">
        <v>1001</v>
      </c>
      <c r="F8" s="3">
        <v>30</v>
      </c>
      <c r="G8" s="3">
        <v>345</v>
      </c>
      <c r="H8" s="3">
        <v>0</v>
      </c>
      <c r="I8" s="3">
        <v>500</v>
      </c>
      <c r="J8" s="3">
        <v>0</v>
      </c>
      <c r="K8" s="3">
        <v>509</v>
      </c>
      <c r="L8" s="3">
        <v>30</v>
      </c>
      <c r="M8" s="3">
        <v>2221</v>
      </c>
      <c r="N8" s="7">
        <f>SUM(B8:M8)</f>
        <v>4645</v>
      </c>
    </row>
    <row r="9" spans="1:14" x14ac:dyDescent="0.2">
      <c r="A9" s="49"/>
      <c r="N9" s="50"/>
    </row>
    <row r="10" spans="1:14" ht="15" x14ac:dyDescent="0.25">
      <c r="A10" s="49" t="s">
        <v>84</v>
      </c>
      <c r="B10" s="53">
        <v>9</v>
      </c>
      <c r="C10" s="53">
        <v>0</v>
      </c>
      <c r="D10" s="53">
        <v>0</v>
      </c>
      <c r="E10" s="53">
        <v>1001</v>
      </c>
      <c r="F10" s="53">
        <v>0</v>
      </c>
      <c r="G10" s="53">
        <v>345</v>
      </c>
      <c r="H10" s="53">
        <v>0</v>
      </c>
      <c r="I10" s="53">
        <v>0</v>
      </c>
      <c r="J10" s="53">
        <v>0</v>
      </c>
      <c r="K10" s="53">
        <v>509</v>
      </c>
      <c r="L10" s="53">
        <v>30</v>
      </c>
      <c r="M10" s="53">
        <v>221</v>
      </c>
      <c r="N10" s="7">
        <f>SUM(B10:M10)</f>
        <v>2115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30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7">
        <f>SUM(B11:M11)</f>
        <v>30</v>
      </c>
    </row>
    <row r="12" spans="1:14" ht="15" x14ac:dyDescent="0.25">
      <c r="A12" s="49" t="s">
        <v>85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2000</v>
      </c>
      <c r="N12" s="7">
        <f>SUM(B12:M12)</f>
        <v>2000</v>
      </c>
    </row>
    <row r="13" spans="1:14" ht="15.75" thickBot="1" x14ac:dyDescent="0.3">
      <c r="A13" s="60" t="s">
        <v>73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500</v>
      </c>
      <c r="J13" s="56">
        <v>0</v>
      </c>
      <c r="K13" s="56">
        <v>0</v>
      </c>
      <c r="L13" s="56">
        <v>0</v>
      </c>
      <c r="M13" s="56">
        <v>0</v>
      </c>
      <c r="N13" s="8">
        <f>SUM(B13:M13)</f>
        <v>500</v>
      </c>
    </row>
    <row r="17" spans="1:1" x14ac:dyDescent="0.2">
      <c r="A17" s="57"/>
    </row>
    <row r="18" spans="1:1" x14ac:dyDescent="0.2">
      <c r="A18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BE4E-9125-4C2D-AA50-17FEB894538B}">
  <dimension ref="A1:N17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86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120</v>
      </c>
      <c r="H8" s="3">
        <v>3233</v>
      </c>
      <c r="I8" s="3">
        <v>0</v>
      </c>
      <c r="J8" s="3">
        <v>0</v>
      </c>
      <c r="K8" s="3">
        <v>0</v>
      </c>
      <c r="L8" s="3">
        <v>0</v>
      </c>
      <c r="M8" s="3">
        <v>1637</v>
      </c>
      <c r="N8" s="7">
        <f>SUM(B8:M8)</f>
        <v>4990</v>
      </c>
    </row>
    <row r="9" spans="1:14" x14ac:dyDescent="0.2">
      <c r="A9" s="49"/>
      <c r="N9" s="50"/>
    </row>
    <row r="10" spans="1:14" ht="15" x14ac:dyDescent="0.25">
      <c r="A10" s="49" t="s">
        <v>84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119</v>
      </c>
      <c r="H10" s="53">
        <v>3233</v>
      </c>
      <c r="I10" s="53">
        <v>0</v>
      </c>
      <c r="J10" s="53">
        <v>0</v>
      </c>
      <c r="K10" s="53">
        <v>0</v>
      </c>
      <c r="L10" s="53">
        <v>0</v>
      </c>
      <c r="M10" s="53">
        <v>253</v>
      </c>
      <c r="N10" s="7">
        <f>SUM(B10:M10)</f>
        <v>3605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74</v>
      </c>
      <c r="N11" s="7">
        <f>SUM(B11:M11)</f>
        <v>74</v>
      </c>
    </row>
    <row r="12" spans="1:14" ht="15.75" thickBot="1" x14ac:dyDescent="0.3">
      <c r="A12" s="60" t="s">
        <v>87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1310</v>
      </c>
      <c r="N12" s="8">
        <f>SUM(B12:M12)</f>
        <v>1310</v>
      </c>
    </row>
    <row r="16" spans="1:14" x14ac:dyDescent="0.2">
      <c r="A16" s="57"/>
    </row>
    <row r="17" spans="1:1" x14ac:dyDescent="0.2">
      <c r="A17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560F-B0B8-40F2-B804-71D9C8DF2112}">
  <dimension ref="A1:N16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88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7">
        <f>SUM(B8:M8)</f>
        <v>0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7">
        <f>SUM(B10:M10)</f>
        <v>0</v>
      </c>
    </row>
    <row r="11" spans="1:14" ht="15.75" thickBot="1" x14ac:dyDescent="0.3">
      <c r="A11" s="60" t="s">
        <v>19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8">
        <f>SUM(B11:M11)</f>
        <v>0</v>
      </c>
    </row>
    <row r="15" spans="1:14" x14ac:dyDescent="0.2">
      <c r="A15" s="57"/>
    </row>
    <row r="16" spans="1:14" x14ac:dyDescent="0.2">
      <c r="A16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2DA9-0ED7-4963-A849-DB043344B938}">
  <dimension ref="A1:N17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89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51</v>
      </c>
      <c r="L8" s="3">
        <v>2772</v>
      </c>
      <c r="M8" s="3">
        <v>2657</v>
      </c>
      <c r="N8" s="7">
        <f>SUM(B8:M8)</f>
        <v>5480</v>
      </c>
    </row>
    <row r="9" spans="1:14" x14ac:dyDescent="0.2">
      <c r="A9" s="49"/>
      <c r="N9" s="50"/>
    </row>
    <row r="10" spans="1:14" ht="15" x14ac:dyDescent="0.25">
      <c r="A10" s="49" t="s">
        <v>84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15</v>
      </c>
      <c r="L10" s="53">
        <v>23</v>
      </c>
      <c r="M10" s="53">
        <v>1136</v>
      </c>
      <c r="N10" s="7">
        <f>SUM(B10:M10)</f>
        <v>1174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35</v>
      </c>
      <c r="L11" s="53">
        <v>2749</v>
      </c>
      <c r="M11" s="53">
        <v>0</v>
      </c>
      <c r="N11" s="7">
        <f>SUM(B11:M11)</f>
        <v>2784</v>
      </c>
    </row>
    <row r="12" spans="1:14" ht="15.75" thickBot="1" x14ac:dyDescent="0.3">
      <c r="A12" s="60" t="s">
        <v>90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1</v>
      </c>
      <c r="L12" s="56">
        <v>0</v>
      </c>
      <c r="M12" s="56">
        <v>1521</v>
      </c>
      <c r="N12" s="8">
        <f>SUM(B12:M12)</f>
        <v>1522</v>
      </c>
    </row>
    <row r="16" spans="1:14" x14ac:dyDescent="0.2">
      <c r="A16" s="57"/>
    </row>
    <row r="17" spans="1:1" x14ac:dyDescent="0.2">
      <c r="A17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5D59-4FB1-4DEA-91F4-5C41F44CBA4E}">
  <dimension ref="A1:N17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91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119</v>
      </c>
      <c r="C8" s="3">
        <v>888</v>
      </c>
      <c r="D8" s="3">
        <v>3176</v>
      </c>
      <c r="E8" s="3">
        <v>23</v>
      </c>
      <c r="F8" s="3">
        <v>3</v>
      </c>
      <c r="G8" s="3">
        <v>6</v>
      </c>
      <c r="H8" s="3">
        <v>9</v>
      </c>
      <c r="I8" s="3">
        <v>8</v>
      </c>
      <c r="J8" s="3">
        <v>14</v>
      </c>
      <c r="K8" s="3">
        <v>33</v>
      </c>
      <c r="L8" s="3">
        <v>199</v>
      </c>
      <c r="M8" s="3">
        <v>1124</v>
      </c>
      <c r="N8" s="7">
        <f>SUM(B8:M8)</f>
        <v>5602</v>
      </c>
    </row>
    <row r="9" spans="1:14" x14ac:dyDescent="0.2">
      <c r="A9" s="49"/>
      <c r="N9" s="50"/>
    </row>
    <row r="10" spans="1:14" ht="15" x14ac:dyDescent="0.25">
      <c r="A10" s="49" t="s">
        <v>84</v>
      </c>
      <c r="B10" s="53">
        <v>6</v>
      </c>
      <c r="C10" s="53">
        <v>888</v>
      </c>
      <c r="D10" s="53">
        <v>10</v>
      </c>
      <c r="E10" s="53">
        <v>23</v>
      </c>
      <c r="F10" s="53">
        <v>3</v>
      </c>
      <c r="G10" s="53">
        <v>5</v>
      </c>
      <c r="H10" s="53">
        <v>9</v>
      </c>
      <c r="I10" s="53">
        <v>8</v>
      </c>
      <c r="J10" s="53">
        <v>13</v>
      </c>
      <c r="K10" s="53">
        <v>33</v>
      </c>
      <c r="L10" s="53">
        <v>194</v>
      </c>
      <c r="M10" s="53">
        <v>38</v>
      </c>
      <c r="N10" s="7">
        <f>SUM(B10:M10)</f>
        <v>1230</v>
      </c>
    </row>
    <row r="11" spans="1:14" ht="15" x14ac:dyDescent="0.25">
      <c r="A11" s="49" t="s">
        <v>19</v>
      </c>
      <c r="B11" s="53">
        <v>113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4</v>
      </c>
      <c r="M11" s="53">
        <v>67</v>
      </c>
      <c r="N11" s="7">
        <f>SUM(B11:M11)</f>
        <v>184</v>
      </c>
    </row>
    <row r="12" spans="1:14" ht="15.75" thickBot="1" x14ac:dyDescent="0.3">
      <c r="A12" s="60" t="s">
        <v>90</v>
      </c>
      <c r="B12" s="56">
        <v>1</v>
      </c>
      <c r="C12" s="56">
        <v>0</v>
      </c>
      <c r="D12" s="56">
        <v>3167</v>
      </c>
      <c r="E12" s="56">
        <v>0</v>
      </c>
      <c r="F12" s="56">
        <v>0</v>
      </c>
      <c r="G12" s="56">
        <v>1</v>
      </c>
      <c r="H12" s="56">
        <v>0</v>
      </c>
      <c r="I12" s="56">
        <v>1</v>
      </c>
      <c r="J12" s="56">
        <v>0</v>
      </c>
      <c r="K12" s="56">
        <v>0</v>
      </c>
      <c r="L12" s="56">
        <v>0</v>
      </c>
      <c r="M12" s="56">
        <v>1020</v>
      </c>
      <c r="N12" s="8">
        <f>SUM(B12:M12)</f>
        <v>4190</v>
      </c>
    </row>
    <row r="16" spans="1:14" x14ac:dyDescent="0.2">
      <c r="A16" s="57"/>
    </row>
    <row r="17" spans="1:1" x14ac:dyDescent="0.2">
      <c r="A17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FBFE-8FFC-4E31-BECE-3FACBA865118}">
  <sheetPr>
    <pageSetUpPr fitToPage="1"/>
  </sheetPr>
  <dimension ref="A1:Q33"/>
  <sheetViews>
    <sheetView zoomScaleNormal="100" zoomScaleSheetLayoutView="100" workbookViewId="0">
      <pane xSplit="2" topLeftCell="C1" activePane="topRight" state="frozen"/>
      <selection activeCell="P3" sqref="P3"/>
      <selection pane="topRight" activeCell="P3" sqref="P3"/>
    </sheetView>
  </sheetViews>
  <sheetFormatPr defaultRowHeight="14.25" x14ac:dyDescent="0.2"/>
  <cols>
    <col min="1" max="1" width="7.140625" style="14" customWidth="1"/>
    <col min="2" max="2" width="30" style="14" customWidth="1"/>
    <col min="3" max="15" width="11.28515625" style="14" customWidth="1"/>
    <col min="16" max="16" width="2.28515625" style="14" customWidth="1"/>
    <col min="17" max="16384" width="9.140625" style="14"/>
  </cols>
  <sheetData>
    <row r="1" spans="1:17" ht="15" x14ac:dyDescent="0.25">
      <c r="A1" s="9" t="s">
        <v>0</v>
      </c>
      <c r="B1" s="9"/>
    </row>
    <row r="2" spans="1:17" x14ac:dyDescent="0.2">
      <c r="A2" s="14" t="s">
        <v>1</v>
      </c>
    </row>
    <row r="3" spans="1:17" x14ac:dyDescent="0.2">
      <c r="A3" s="14" t="s">
        <v>2</v>
      </c>
    </row>
    <row r="4" spans="1:17" ht="15" thickBot="1" x14ac:dyDescent="0.25"/>
    <row r="5" spans="1:17" ht="15" customHeight="1" x14ac:dyDescent="0.25">
      <c r="A5" s="83" t="s">
        <v>3</v>
      </c>
      <c r="B5" s="84"/>
      <c r="C5" s="87" t="s">
        <v>56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15"/>
    </row>
    <row r="6" spans="1:17" ht="15.75" thickBot="1" x14ac:dyDescent="0.3">
      <c r="A6" s="85"/>
      <c r="B6" s="86"/>
      <c r="C6" s="16" t="s">
        <v>57</v>
      </c>
      <c r="D6" s="16" t="s">
        <v>7</v>
      </c>
      <c r="E6" s="16" t="s">
        <v>8</v>
      </c>
      <c r="F6" s="16" t="s">
        <v>9</v>
      </c>
      <c r="G6" s="16" t="s">
        <v>35</v>
      </c>
      <c r="H6" s="16" t="s">
        <v>11</v>
      </c>
      <c r="I6" s="16" t="s">
        <v>12</v>
      </c>
      <c r="J6" s="16" t="s">
        <v>13</v>
      </c>
      <c r="K6" s="16" t="s">
        <v>36</v>
      </c>
      <c r="L6" s="16" t="s">
        <v>15</v>
      </c>
      <c r="M6" s="16" t="s">
        <v>16</v>
      </c>
      <c r="N6" s="16" t="s">
        <v>17</v>
      </c>
      <c r="O6" s="17" t="s">
        <v>5</v>
      </c>
      <c r="P6" s="18"/>
    </row>
    <row r="7" spans="1:17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7" ht="15" x14ac:dyDescent="0.25">
      <c r="A8" s="22" t="s">
        <v>30</v>
      </c>
      <c r="B8" s="9"/>
      <c r="C8" s="10">
        <f t="shared" ref="C8:O8" si="0">+C10+C21+C25+C23</f>
        <v>0</v>
      </c>
      <c r="D8" s="10">
        <f t="shared" si="0"/>
        <v>4.2</v>
      </c>
      <c r="E8" s="10">
        <f t="shared" si="0"/>
        <v>3.89</v>
      </c>
      <c r="F8" s="10">
        <f t="shared" si="0"/>
        <v>11.92</v>
      </c>
      <c r="G8" s="10">
        <f t="shared" si="0"/>
        <v>44.75</v>
      </c>
      <c r="H8" s="10">
        <f t="shared" si="0"/>
        <v>8.18</v>
      </c>
      <c r="I8" s="10">
        <f t="shared" si="0"/>
        <v>8.09</v>
      </c>
      <c r="J8" s="10">
        <f t="shared" si="0"/>
        <v>0</v>
      </c>
      <c r="K8" s="10">
        <f t="shared" si="0"/>
        <v>8.06</v>
      </c>
      <c r="L8" s="10">
        <f t="shared" si="0"/>
        <v>33.42</v>
      </c>
      <c r="M8" s="10">
        <f t="shared" si="0"/>
        <v>11.34</v>
      </c>
      <c r="N8" s="10">
        <f t="shared" si="0"/>
        <v>1512.78</v>
      </c>
      <c r="O8" s="10">
        <f t="shared" si="0"/>
        <v>1646.63</v>
      </c>
      <c r="P8" s="23"/>
      <c r="Q8" s="24"/>
    </row>
    <row r="9" spans="1:17" x14ac:dyDescent="0.2">
      <c r="A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4"/>
      <c r="P9" s="23"/>
    </row>
    <row r="10" spans="1:17" s="9" customFormat="1" ht="17.25" x14ac:dyDescent="0.25">
      <c r="A10" s="22" t="s">
        <v>18</v>
      </c>
      <c r="C10" s="27">
        <f>C16+C17+C18+C19+C11</f>
        <v>0</v>
      </c>
      <c r="D10" s="27">
        <f t="shared" ref="D10:N10" si="1">D16+D17+D18+D19+D11</f>
        <v>4.2</v>
      </c>
      <c r="E10" s="27">
        <f t="shared" si="1"/>
        <v>3.89</v>
      </c>
      <c r="F10" s="27">
        <f>F16+F17+F18+F19+F11</f>
        <v>11.92</v>
      </c>
      <c r="G10" s="27">
        <f t="shared" si="1"/>
        <v>44.75</v>
      </c>
      <c r="H10" s="27">
        <f t="shared" si="1"/>
        <v>8.18</v>
      </c>
      <c r="I10" s="27">
        <f t="shared" si="1"/>
        <v>8.09</v>
      </c>
      <c r="J10" s="27">
        <f t="shared" si="1"/>
        <v>0</v>
      </c>
      <c r="K10" s="27">
        <f t="shared" si="1"/>
        <v>8.06</v>
      </c>
      <c r="L10" s="27">
        <f t="shared" si="1"/>
        <v>33.42</v>
      </c>
      <c r="M10" s="27">
        <f t="shared" si="1"/>
        <v>11.34</v>
      </c>
      <c r="N10" s="27">
        <f t="shared" si="1"/>
        <v>90.77</v>
      </c>
      <c r="O10" s="11">
        <f>SUM(C10:N10)</f>
        <v>224.62</v>
      </c>
      <c r="P10" s="28"/>
    </row>
    <row r="11" spans="1:17" ht="15" x14ac:dyDescent="0.25">
      <c r="A11" s="22"/>
      <c r="B11" s="14" t="s">
        <v>37</v>
      </c>
      <c r="C11" s="29">
        <f t="shared" ref="C11:N11" si="2">SUM(C12:C15)</f>
        <v>0</v>
      </c>
      <c r="D11" s="29">
        <f t="shared" si="2"/>
        <v>0</v>
      </c>
      <c r="E11" s="29">
        <f t="shared" si="2"/>
        <v>0</v>
      </c>
      <c r="F11" s="29">
        <f t="shared" si="2"/>
        <v>1.4</v>
      </c>
      <c r="G11" s="29">
        <f t="shared" si="2"/>
        <v>0.59</v>
      </c>
      <c r="H11" s="29">
        <f t="shared" si="2"/>
        <v>0.37</v>
      </c>
      <c r="I11" s="29">
        <f t="shared" si="2"/>
        <v>1.47</v>
      </c>
      <c r="J11" s="29">
        <f t="shared" si="2"/>
        <v>0</v>
      </c>
      <c r="K11" s="29">
        <f t="shared" si="2"/>
        <v>0.13</v>
      </c>
      <c r="L11" s="29">
        <f t="shared" si="2"/>
        <v>2.29</v>
      </c>
      <c r="M11" s="29">
        <f t="shared" si="2"/>
        <v>0.95</v>
      </c>
      <c r="N11" s="29">
        <f t="shared" si="2"/>
        <v>0.15</v>
      </c>
      <c r="O11" s="11">
        <f>SUM(C11:N11)</f>
        <v>7.3500000000000005</v>
      </c>
      <c r="P11" s="23"/>
    </row>
    <row r="12" spans="1:17" ht="15" hidden="1" x14ac:dyDescent="0.25">
      <c r="A12" s="22"/>
      <c r="B12" s="71" t="s">
        <v>61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11">
        <f t="shared" ref="O12:O15" si="3">SUM(C12:N12)</f>
        <v>0</v>
      </c>
      <c r="P12" s="23"/>
    </row>
    <row r="13" spans="1:17" ht="15" hidden="1" x14ac:dyDescent="0.25">
      <c r="A13" s="22"/>
      <c r="B13" s="71" t="s">
        <v>62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11">
        <f t="shared" si="3"/>
        <v>0</v>
      </c>
      <c r="P13" s="23"/>
    </row>
    <row r="14" spans="1:17" ht="15" hidden="1" x14ac:dyDescent="0.25">
      <c r="A14" s="22"/>
      <c r="B14" s="71" t="s">
        <v>65</v>
      </c>
      <c r="C14" s="29">
        <v>0</v>
      </c>
      <c r="D14" s="29">
        <v>0</v>
      </c>
      <c r="E14" s="29">
        <v>0</v>
      </c>
      <c r="F14" s="29">
        <v>1.4</v>
      </c>
      <c r="G14" s="29">
        <v>0.59</v>
      </c>
      <c r="H14" s="29">
        <v>0.27</v>
      </c>
      <c r="I14" s="29">
        <v>1.47</v>
      </c>
      <c r="J14" s="29">
        <v>0</v>
      </c>
      <c r="K14" s="29">
        <v>0.13</v>
      </c>
      <c r="L14" s="29">
        <v>2.29</v>
      </c>
      <c r="M14" s="29">
        <v>0.95</v>
      </c>
      <c r="N14" s="29">
        <v>0</v>
      </c>
      <c r="O14" s="11">
        <f t="shared" si="3"/>
        <v>7.1</v>
      </c>
      <c r="P14" s="23"/>
    </row>
    <row r="15" spans="1:17" ht="15" hidden="1" x14ac:dyDescent="0.25">
      <c r="A15" s="22"/>
      <c r="B15" s="71" t="s">
        <v>63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0.1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0.15</v>
      </c>
      <c r="O15" s="11">
        <f t="shared" si="3"/>
        <v>0.25</v>
      </c>
      <c r="P15" s="23"/>
    </row>
    <row r="16" spans="1:17" ht="15" x14ac:dyDescent="0.25">
      <c r="A16" s="22"/>
      <c r="B16" s="14" t="s">
        <v>38</v>
      </c>
      <c r="C16" s="29">
        <v>0</v>
      </c>
      <c r="D16" s="29">
        <v>4.2</v>
      </c>
      <c r="E16" s="29">
        <v>3.89</v>
      </c>
      <c r="F16" s="29">
        <v>10.52</v>
      </c>
      <c r="G16" s="29">
        <v>11.58</v>
      </c>
      <c r="H16" s="29">
        <v>7.81</v>
      </c>
      <c r="I16" s="29">
        <v>6.62</v>
      </c>
      <c r="J16" s="29">
        <v>0</v>
      </c>
      <c r="K16" s="29">
        <v>0</v>
      </c>
      <c r="L16" s="29">
        <v>31.13</v>
      </c>
      <c r="M16" s="29">
        <v>10.39</v>
      </c>
      <c r="N16" s="29">
        <v>14.6</v>
      </c>
      <c r="O16" s="11">
        <f>SUM(C16:N16)</f>
        <v>100.74</v>
      </c>
      <c r="P16" s="23"/>
    </row>
    <row r="17" spans="1:16" ht="15" x14ac:dyDescent="0.25">
      <c r="A17" s="22"/>
      <c r="B17" s="14" t="s">
        <v>40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7.93</v>
      </c>
      <c r="L17" s="29">
        <v>0</v>
      </c>
      <c r="M17" s="29">
        <v>0</v>
      </c>
      <c r="N17" s="29">
        <v>0</v>
      </c>
      <c r="O17" s="11">
        <f t="shared" ref="O17:O25" si="4">SUM(C17:N17)</f>
        <v>7.93</v>
      </c>
      <c r="P17" s="23"/>
    </row>
    <row r="18" spans="1:16" ht="15" x14ac:dyDescent="0.25">
      <c r="A18" s="22"/>
      <c r="B18" s="14" t="s">
        <v>41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1">
        <f t="shared" si="4"/>
        <v>0</v>
      </c>
      <c r="P18" s="23"/>
    </row>
    <row r="19" spans="1:16" ht="15" x14ac:dyDescent="0.25">
      <c r="A19" s="22"/>
      <c r="B19" s="14" t="s">
        <v>52</v>
      </c>
      <c r="C19" s="29">
        <v>0</v>
      </c>
      <c r="D19" s="29">
        <v>0</v>
      </c>
      <c r="E19" s="29">
        <v>0</v>
      </c>
      <c r="F19" s="29">
        <v>0</v>
      </c>
      <c r="G19" s="29">
        <v>32.58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76.02</v>
      </c>
      <c r="O19" s="11">
        <f t="shared" si="4"/>
        <v>108.6</v>
      </c>
      <c r="P19" s="23"/>
    </row>
    <row r="20" spans="1:16" ht="15" x14ac:dyDescent="0.25">
      <c r="A20" s="22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11"/>
      <c r="P20" s="23"/>
    </row>
    <row r="21" spans="1:16" s="9" customFormat="1" ht="17.25" x14ac:dyDescent="0.25">
      <c r="A21" s="22" t="s">
        <v>19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11">
        <f t="shared" si="4"/>
        <v>0</v>
      </c>
      <c r="P21" s="30"/>
    </row>
    <row r="22" spans="1:16" ht="15" x14ac:dyDescent="0.25">
      <c r="A22" s="22"/>
      <c r="B22" s="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1"/>
      <c r="P22" s="32"/>
    </row>
    <row r="23" spans="1:16" s="9" customFormat="1" ht="15" x14ac:dyDescent="0.25">
      <c r="A23" s="22" t="s">
        <v>58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1422.01</v>
      </c>
      <c r="O23" s="11">
        <f>SUM(C23:N23)</f>
        <v>1422.01</v>
      </c>
      <c r="P23" s="32"/>
    </row>
    <row r="24" spans="1:16" ht="15" x14ac:dyDescent="0.25">
      <c r="A24" s="22"/>
      <c r="B24" s="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1"/>
      <c r="P24" s="32"/>
    </row>
    <row r="25" spans="1:16" ht="15" x14ac:dyDescent="0.25">
      <c r="A25" s="22" t="s">
        <v>44</v>
      </c>
      <c r="B25" s="9"/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11">
        <f t="shared" si="4"/>
        <v>0</v>
      </c>
      <c r="P25" s="32"/>
    </row>
    <row r="26" spans="1:16" ht="15" x14ac:dyDescent="0.25">
      <c r="A26" s="22"/>
      <c r="B26" s="3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2"/>
      <c r="P26" s="32"/>
    </row>
    <row r="27" spans="1:16" ht="15.75" thickBot="1" x14ac:dyDescent="0.3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3"/>
      <c r="P27" s="37"/>
    </row>
    <row r="28" spans="1:16" ht="15" x14ac:dyDescent="0.25">
      <c r="A28" s="9"/>
      <c r="B28" s="9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2"/>
      <c r="P28" s="9"/>
    </row>
    <row r="29" spans="1:16" ht="15" x14ac:dyDescent="0.25">
      <c r="A29" s="90" t="s">
        <v>59</v>
      </c>
      <c r="B29" s="9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2"/>
      <c r="P29" s="9"/>
    </row>
    <row r="30" spans="1:16" x14ac:dyDescent="0.2">
      <c r="A30" s="39"/>
      <c r="B30" s="39"/>
      <c r="C30" s="40"/>
      <c r="D30" s="40"/>
    </row>
    <row r="31" spans="1:16" ht="3.75" customHeight="1" x14ac:dyDescent="0.2">
      <c r="A31" s="41"/>
      <c r="B31" s="41"/>
    </row>
    <row r="32" spans="1:16" x14ac:dyDescent="0.2">
      <c r="A32" s="41" t="s">
        <v>53</v>
      </c>
      <c r="B32" s="41"/>
    </row>
    <row r="33" spans="1:2" x14ac:dyDescent="0.2">
      <c r="A33" s="41" t="s">
        <v>20</v>
      </c>
      <c r="B33" s="41"/>
    </row>
  </sheetData>
  <sheetProtection algorithmName="SHA-512" hashValue="SQYWdFdwDKizxk4rXEvbwK0jHm3ifO/gF879IY7gVhuRHx/pjGaDycliRzKNu/fogOXcluH+HQbt1lundtT58w==" saltValue="1HJ6k97B/bleauKW4vctjA==" spinCount="100000" sheet="1" objects="1" scenarios="1"/>
  <mergeCells count="3">
    <mergeCell ref="A5:B6"/>
    <mergeCell ref="C5:O5"/>
    <mergeCell ref="A29:B29"/>
  </mergeCells>
  <printOptions horizontalCentered="1"/>
  <pageMargins left="0" right="0" top="0.98425196850393704" bottom="0.74803149606299213" header="0.31496062992125984" footer="0.31496062992125984"/>
  <pageSetup paperSize="9" scale="81" orientation="landscape" r:id="rId1"/>
  <headerFooter>
    <oddHeader>&amp;C&amp;"-,Bold"BUREAU OF THE TREASURY&amp;"-,Regular"
&amp;"-,Italic"Statistical Data Analysis Division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C750-AA95-4EA9-97E6-9561B07FF387}">
  <dimension ref="A1:N17"/>
  <sheetViews>
    <sheetView workbookViewId="0">
      <selection activeCell="P3" sqref="P3"/>
    </sheetView>
  </sheetViews>
  <sheetFormatPr defaultRowHeight="14.25" x14ac:dyDescent="0.2"/>
  <cols>
    <col min="1" max="1" width="32.140625" style="5" bestFit="1" customWidth="1"/>
    <col min="2" max="13" width="8.710937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92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.75" thickBot="1" x14ac:dyDescent="0.3">
      <c r="A6" s="105"/>
      <c r="B6" s="62" t="s">
        <v>6</v>
      </c>
      <c r="C6" s="62" t="s">
        <v>7</v>
      </c>
      <c r="D6" s="62" t="s">
        <v>8</v>
      </c>
      <c r="E6" s="62" t="s">
        <v>9</v>
      </c>
      <c r="F6" s="62" t="s">
        <v>10</v>
      </c>
      <c r="G6" s="62" t="s">
        <v>11</v>
      </c>
      <c r="H6" s="62" t="s">
        <v>12</v>
      </c>
      <c r="I6" s="62" t="s">
        <v>13</v>
      </c>
      <c r="J6" s="62" t="s">
        <v>14</v>
      </c>
      <c r="K6" s="62" t="s">
        <v>15</v>
      </c>
      <c r="L6" s="62" t="s">
        <v>16</v>
      </c>
      <c r="M6" s="62" t="s">
        <v>17</v>
      </c>
      <c r="N6" s="106"/>
    </row>
    <row r="7" spans="1:14" x14ac:dyDescent="0.2">
      <c r="A7" s="49"/>
      <c r="N7" s="50"/>
    </row>
    <row r="8" spans="1:14" ht="15" x14ac:dyDescent="0.25">
      <c r="A8" s="2" t="s">
        <v>5</v>
      </c>
      <c r="B8" s="3">
        <v>678</v>
      </c>
      <c r="C8" s="3">
        <v>9470</v>
      </c>
      <c r="D8" s="3">
        <v>10066</v>
      </c>
      <c r="E8" s="3">
        <v>22</v>
      </c>
      <c r="F8" s="3">
        <v>6</v>
      </c>
      <c r="G8" s="3">
        <v>496</v>
      </c>
      <c r="H8" s="3">
        <v>14</v>
      </c>
      <c r="I8" s="3">
        <v>3</v>
      </c>
      <c r="J8" s="3">
        <v>4</v>
      </c>
      <c r="K8" s="3">
        <v>131</v>
      </c>
      <c r="L8" s="3">
        <v>5</v>
      </c>
      <c r="M8" s="3">
        <v>33</v>
      </c>
      <c r="N8" s="7">
        <f>SUM(B8:M8)</f>
        <v>20928</v>
      </c>
    </row>
    <row r="9" spans="1:14" x14ac:dyDescent="0.2">
      <c r="A9" s="49"/>
      <c r="N9" s="50"/>
    </row>
    <row r="10" spans="1:14" ht="15" x14ac:dyDescent="0.25">
      <c r="A10" s="49" t="s">
        <v>84</v>
      </c>
      <c r="B10" s="53">
        <v>678</v>
      </c>
      <c r="C10" s="53">
        <v>228</v>
      </c>
      <c r="D10" s="53">
        <v>293</v>
      </c>
      <c r="E10" s="53">
        <v>22</v>
      </c>
      <c r="F10" s="53">
        <v>6</v>
      </c>
      <c r="G10" s="53">
        <v>496</v>
      </c>
      <c r="H10" s="53">
        <v>14</v>
      </c>
      <c r="I10" s="53">
        <v>3</v>
      </c>
      <c r="J10" s="53">
        <v>4</v>
      </c>
      <c r="K10" s="53">
        <v>131</v>
      </c>
      <c r="L10" s="53">
        <v>5</v>
      </c>
      <c r="M10" s="53">
        <v>3</v>
      </c>
      <c r="N10" s="7">
        <f>SUM(B10:M10)</f>
        <v>1883</v>
      </c>
    </row>
    <row r="11" spans="1:14" ht="15" x14ac:dyDescent="0.25">
      <c r="A11" s="49" t="s">
        <v>19</v>
      </c>
      <c r="B11" s="53">
        <v>0</v>
      </c>
      <c r="C11" s="53">
        <v>0</v>
      </c>
      <c r="D11" s="53">
        <v>531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30</v>
      </c>
      <c r="N11" s="7">
        <f>SUM(B11:M11)</f>
        <v>561</v>
      </c>
    </row>
    <row r="12" spans="1:14" ht="15.75" thickBot="1" x14ac:dyDescent="0.3">
      <c r="A12" s="60" t="s">
        <v>90</v>
      </c>
      <c r="B12" s="56">
        <v>0</v>
      </c>
      <c r="C12" s="56">
        <v>9243</v>
      </c>
      <c r="D12" s="56">
        <v>9243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8">
        <f>SUM(B12:M12)</f>
        <v>18486</v>
      </c>
    </row>
    <row r="16" spans="1:14" x14ac:dyDescent="0.2">
      <c r="A16" s="57"/>
    </row>
    <row r="17" spans="1:1" x14ac:dyDescent="0.2">
      <c r="A17" s="59" t="s">
        <v>20</v>
      </c>
    </row>
  </sheetData>
  <mergeCells count="3">
    <mergeCell ref="A5:A6"/>
    <mergeCell ref="B5:M5"/>
    <mergeCell ref="N5:N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zoomScaleNormal="100" zoomScaleSheetLayoutView="100" workbookViewId="0">
      <pane xSplit="2" topLeftCell="C1" activePane="topRight" state="frozen"/>
      <selection activeCell="P3" sqref="P3"/>
      <selection pane="topRight" activeCell="P3" sqref="P3"/>
    </sheetView>
  </sheetViews>
  <sheetFormatPr defaultRowHeight="14.25" x14ac:dyDescent="0.2"/>
  <cols>
    <col min="1" max="1" width="7.140625" style="14" customWidth="1"/>
    <col min="2" max="2" width="30" style="14" customWidth="1"/>
    <col min="3" max="3" width="9.140625" style="14"/>
    <col min="4" max="14" width="9.140625" style="14" customWidth="1"/>
    <col min="15" max="15" width="9" style="14" customWidth="1"/>
    <col min="16" max="16" width="2.28515625" style="14" customWidth="1"/>
    <col min="17" max="16384" width="9.140625" style="14"/>
  </cols>
  <sheetData>
    <row r="1" spans="1:17" ht="15" x14ac:dyDescent="0.25">
      <c r="A1" s="9" t="s">
        <v>0</v>
      </c>
      <c r="B1" s="9"/>
    </row>
    <row r="2" spans="1:17" x14ac:dyDescent="0.2">
      <c r="A2" s="14" t="s">
        <v>1</v>
      </c>
    </row>
    <row r="3" spans="1:17" x14ac:dyDescent="0.2">
      <c r="A3" s="14" t="s">
        <v>2</v>
      </c>
    </row>
    <row r="4" spans="1:17" ht="15" thickBot="1" x14ac:dyDescent="0.25"/>
    <row r="5" spans="1:17" ht="15" customHeight="1" x14ac:dyDescent="0.25">
      <c r="A5" s="83" t="s">
        <v>3</v>
      </c>
      <c r="B5" s="84"/>
      <c r="C5" s="87" t="s">
        <v>51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15"/>
    </row>
    <row r="6" spans="1:17" ht="15.75" thickBot="1" x14ac:dyDescent="0.3">
      <c r="A6" s="85"/>
      <c r="B6" s="86"/>
      <c r="C6" s="16" t="s">
        <v>6</v>
      </c>
      <c r="D6" s="16" t="s">
        <v>7</v>
      </c>
      <c r="E6" s="16" t="s">
        <v>8</v>
      </c>
      <c r="F6" s="16" t="s">
        <v>9</v>
      </c>
      <c r="G6" s="16" t="s">
        <v>35</v>
      </c>
      <c r="H6" s="16" t="s">
        <v>11</v>
      </c>
      <c r="I6" s="16" t="s">
        <v>12</v>
      </c>
      <c r="J6" s="16" t="s">
        <v>13</v>
      </c>
      <c r="K6" s="16" t="s">
        <v>36</v>
      </c>
      <c r="L6" s="16" t="s">
        <v>15</v>
      </c>
      <c r="M6" s="16" t="s">
        <v>16</v>
      </c>
      <c r="N6" s="16" t="s">
        <v>17</v>
      </c>
      <c r="O6" s="17" t="s">
        <v>5</v>
      </c>
      <c r="P6" s="18"/>
    </row>
    <row r="7" spans="1:17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7" ht="15" x14ac:dyDescent="0.25">
      <c r="A8" s="22" t="s">
        <v>30</v>
      </c>
      <c r="B8" s="9"/>
      <c r="C8" s="10">
        <f t="shared" ref="C8:N8" si="0">+C10+C17+C19</f>
        <v>0</v>
      </c>
      <c r="D8" s="10">
        <f t="shared" si="0"/>
        <v>6.5699999999999994</v>
      </c>
      <c r="E8" s="10">
        <f t="shared" si="0"/>
        <v>1.62</v>
      </c>
      <c r="F8" s="10">
        <f t="shared" si="0"/>
        <v>0</v>
      </c>
      <c r="G8" s="10">
        <f t="shared" si="0"/>
        <v>23.520000000000003</v>
      </c>
      <c r="H8" s="10">
        <f t="shared" si="0"/>
        <v>191.36</v>
      </c>
      <c r="I8" s="10">
        <f t="shared" si="0"/>
        <v>6.96</v>
      </c>
      <c r="J8" s="10">
        <f t="shared" si="0"/>
        <v>6.58</v>
      </c>
      <c r="K8" s="10">
        <f t="shared" si="0"/>
        <v>4.21</v>
      </c>
      <c r="L8" s="10">
        <f t="shared" si="0"/>
        <v>4.95</v>
      </c>
      <c r="M8" s="10">
        <f t="shared" si="0"/>
        <v>14.38</v>
      </c>
      <c r="N8" s="10">
        <f t="shared" si="0"/>
        <v>60.8</v>
      </c>
      <c r="O8" s="10">
        <f>+O10+O17+O19</f>
        <v>320.95000000000005</v>
      </c>
      <c r="P8" s="23"/>
      <c r="Q8" s="24"/>
    </row>
    <row r="9" spans="1:17" x14ac:dyDescent="0.2">
      <c r="A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4"/>
      <c r="P9" s="23"/>
    </row>
    <row r="10" spans="1:17" s="9" customFormat="1" ht="17.25" x14ac:dyDescent="0.25">
      <c r="A10" s="22" t="s">
        <v>18</v>
      </c>
      <c r="C10" s="27">
        <f>SUM(C11:C15)</f>
        <v>0</v>
      </c>
      <c r="D10" s="27">
        <f t="shared" ref="D10:N10" si="1">SUM(D11:D15)</f>
        <v>6.5699999999999994</v>
      </c>
      <c r="E10" s="27">
        <f t="shared" si="1"/>
        <v>1.62</v>
      </c>
      <c r="F10" s="27">
        <f t="shared" si="1"/>
        <v>0</v>
      </c>
      <c r="G10" s="27">
        <f t="shared" si="1"/>
        <v>23.520000000000003</v>
      </c>
      <c r="H10" s="27">
        <f t="shared" si="1"/>
        <v>191.36</v>
      </c>
      <c r="I10" s="27">
        <f t="shared" si="1"/>
        <v>6.96</v>
      </c>
      <c r="J10" s="27">
        <f t="shared" si="1"/>
        <v>6.58</v>
      </c>
      <c r="K10" s="27">
        <f t="shared" si="1"/>
        <v>4.21</v>
      </c>
      <c r="L10" s="27">
        <f t="shared" si="1"/>
        <v>4.95</v>
      </c>
      <c r="M10" s="27">
        <f t="shared" si="1"/>
        <v>14.38</v>
      </c>
      <c r="N10" s="27">
        <f t="shared" si="1"/>
        <v>60.8</v>
      </c>
      <c r="O10" s="11">
        <f>SUM(C10:N10)</f>
        <v>320.95000000000005</v>
      </c>
      <c r="P10" s="28"/>
    </row>
    <row r="11" spans="1:17" ht="15" x14ac:dyDescent="0.25">
      <c r="A11" s="22"/>
      <c r="B11" s="14" t="s">
        <v>37</v>
      </c>
      <c r="C11" s="29">
        <v>0</v>
      </c>
      <c r="D11" s="29">
        <v>0.26</v>
      </c>
      <c r="E11" s="29">
        <v>0.1</v>
      </c>
      <c r="F11" s="29">
        <v>0</v>
      </c>
      <c r="G11" s="29">
        <v>12.64</v>
      </c>
      <c r="H11" s="29">
        <v>1.85</v>
      </c>
      <c r="I11" s="29">
        <v>0.47</v>
      </c>
      <c r="J11" s="29">
        <v>0.03</v>
      </c>
      <c r="K11" s="29">
        <v>0.01</v>
      </c>
      <c r="L11" s="29">
        <v>0</v>
      </c>
      <c r="M11" s="29">
        <v>0</v>
      </c>
      <c r="N11" s="29">
        <v>1.78</v>
      </c>
      <c r="O11" s="11">
        <f>SUM(C11:N11)</f>
        <v>17.14</v>
      </c>
      <c r="P11" s="23"/>
    </row>
    <row r="12" spans="1:17" ht="15" x14ac:dyDescent="0.25">
      <c r="A12" s="22"/>
      <c r="B12" s="14" t="s">
        <v>38</v>
      </c>
      <c r="C12" s="29">
        <v>0</v>
      </c>
      <c r="D12" s="29">
        <v>6.31</v>
      </c>
      <c r="E12" s="29">
        <v>1.52</v>
      </c>
      <c r="F12" s="29">
        <v>0</v>
      </c>
      <c r="G12" s="29">
        <v>10.88</v>
      </c>
      <c r="H12" s="29">
        <v>7.36</v>
      </c>
      <c r="I12" s="29">
        <v>6.49</v>
      </c>
      <c r="J12" s="29">
        <v>6.55</v>
      </c>
      <c r="K12" s="29">
        <v>4.2</v>
      </c>
      <c r="L12" s="29">
        <v>4.95</v>
      </c>
      <c r="M12" s="29">
        <v>14.38</v>
      </c>
      <c r="N12" s="29">
        <v>21.01</v>
      </c>
      <c r="O12" s="11">
        <f>SUM(C12:N12)</f>
        <v>83.65</v>
      </c>
      <c r="P12" s="23"/>
    </row>
    <row r="13" spans="1:17" ht="15" x14ac:dyDescent="0.25">
      <c r="A13" s="22"/>
      <c r="B13" s="14" t="s">
        <v>40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11">
        <f t="shared" ref="O13:O19" si="2">SUM(C13:N13)</f>
        <v>0</v>
      </c>
      <c r="P13" s="23"/>
    </row>
    <row r="14" spans="1:17" ht="15" x14ac:dyDescent="0.25">
      <c r="A14" s="22"/>
      <c r="B14" s="14" t="s">
        <v>41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182.15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11">
        <f t="shared" si="2"/>
        <v>182.15</v>
      </c>
      <c r="P14" s="23"/>
    </row>
    <row r="15" spans="1:17" ht="15" x14ac:dyDescent="0.25">
      <c r="A15" s="22"/>
      <c r="B15" s="14" t="s">
        <v>52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38.01</v>
      </c>
      <c r="O15" s="11">
        <f t="shared" si="2"/>
        <v>38.01</v>
      </c>
      <c r="P15" s="23"/>
    </row>
    <row r="16" spans="1:17" ht="15" x14ac:dyDescent="0.25">
      <c r="A16" s="22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"/>
      <c r="P16" s="23"/>
    </row>
    <row r="17" spans="1:16" s="9" customFormat="1" ht="17.25" x14ac:dyDescent="0.25">
      <c r="A17" s="22" t="s">
        <v>19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11">
        <f t="shared" si="2"/>
        <v>0</v>
      </c>
      <c r="P17" s="30"/>
    </row>
    <row r="18" spans="1:16" ht="15" x14ac:dyDescent="0.25">
      <c r="A18" s="22"/>
      <c r="B18" s="9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1"/>
      <c r="P18" s="32"/>
    </row>
    <row r="19" spans="1:16" ht="15" x14ac:dyDescent="0.25">
      <c r="A19" s="22" t="s">
        <v>44</v>
      </c>
      <c r="B19" s="9"/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11">
        <f t="shared" si="2"/>
        <v>0</v>
      </c>
      <c r="P19" s="32"/>
    </row>
    <row r="20" spans="1:16" ht="15" x14ac:dyDescent="0.25">
      <c r="A20" s="22"/>
      <c r="B20" s="33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12"/>
      <c r="P20" s="32"/>
    </row>
    <row r="21" spans="1:16" ht="15.75" thickBot="1" x14ac:dyDescent="0.3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13"/>
      <c r="P21" s="37"/>
    </row>
    <row r="22" spans="1:16" ht="15" x14ac:dyDescent="0.25">
      <c r="A22" s="9"/>
      <c r="B22" s="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2"/>
      <c r="P22" s="9"/>
    </row>
    <row r="23" spans="1:16" ht="15" x14ac:dyDescent="0.25">
      <c r="A23" s="38"/>
      <c r="B23" s="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2"/>
      <c r="P23" s="9"/>
    </row>
    <row r="24" spans="1:16" x14ac:dyDescent="0.2">
      <c r="A24" s="39"/>
      <c r="B24" s="39"/>
      <c r="C24" s="40"/>
      <c r="D24" s="40"/>
    </row>
    <row r="25" spans="1:16" ht="3.75" customHeight="1" x14ac:dyDescent="0.2">
      <c r="A25" s="41"/>
      <c r="B25" s="41"/>
    </row>
    <row r="26" spans="1:16" x14ac:dyDescent="0.2">
      <c r="A26" s="41" t="s">
        <v>53</v>
      </c>
      <c r="B26" s="41"/>
    </row>
    <row r="27" spans="1:16" x14ac:dyDescent="0.2">
      <c r="A27" s="41" t="s">
        <v>20</v>
      </c>
      <c r="B27" s="41"/>
    </row>
  </sheetData>
  <mergeCells count="2">
    <mergeCell ref="A5:B6"/>
    <mergeCell ref="C5:O5"/>
  </mergeCells>
  <printOptions horizontalCentered="1"/>
  <pageMargins left="0" right="0" top="0.98425196850393704" bottom="0.74803149606299213" header="0.31496062992125984" footer="0.31496062992125984"/>
  <pageSetup paperSize="9" scale="96" orientation="landscape" r:id="rId1"/>
  <headerFooter>
    <oddHeader>&amp;C&amp;"-,Bold"BUREAU OF THE TREASURY&amp;"-,Regular"
&amp;"-,Italic"Statistical Data Analysis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zoomScaleNormal="100" zoomScaleSheetLayoutView="100" workbookViewId="0">
      <pane xSplit="2" topLeftCell="C1" activePane="topRight" state="frozen"/>
      <selection activeCell="P3" sqref="P3"/>
      <selection pane="topRight" activeCell="P3" sqref="P3"/>
    </sheetView>
  </sheetViews>
  <sheetFormatPr defaultRowHeight="14.25" x14ac:dyDescent="0.2"/>
  <cols>
    <col min="1" max="1" width="7.140625" style="14" customWidth="1"/>
    <col min="2" max="2" width="23" style="14" customWidth="1"/>
    <col min="3" max="3" width="9.140625" style="14"/>
    <col min="4" max="14" width="9.140625" style="14" customWidth="1"/>
    <col min="15" max="15" width="9" style="14" customWidth="1"/>
    <col min="16" max="16" width="2.28515625" style="14" customWidth="1"/>
    <col min="17" max="16384" width="9.140625" style="14"/>
  </cols>
  <sheetData>
    <row r="1" spans="1:17" ht="15" x14ac:dyDescent="0.25">
      <c r="A1" s="9" t="s">
        <v>0</v>
      </c>
      <c r="B1" s="9"/>
    </row>
    <row r="2" spans="1:17" x14ac:dyDescent="0.2">
      <c r="A2" s="14" t="s">
        <v>1</v>
      </c>
    </row>
    <row r="3" spans="1:17" x14ac:dyDescent="0.2">
      <c r="A3" s="14" t="s">
        <v>2</v>
      </c>
    </row>
    <row r="4" spans="1:17" ht="15" thickBot="1" x14ac:dyDescent="0.25"/>
    <row r="5" spans="1:17" s="41" customFormat="1" ht="15" customHeight="1" x14ac:dyDescent="0.2">
      <c r="A5" s="91" t="s">
        <v>3</v>
      </c>
      <c r="B5" s="92"/>
      <c r="C5" s="95" t="s">
        <v>49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42"/>
    </row>
    <row r="6" spans="1:17" s="41" customFormat="1" ht="15" thickBot="1" x14ac:dyDescent="0.25">
      <c r="A6" s="93"/>
      <c r="B6" s="94"/>
      <c r="C6" s="16" t="s">
        <v>6</v>
      </c>
      <c r="D6" s="16" t="s">
        <v>7</v>
      </c>
      <c r="E6" s="16" t="s">
        <v>8</v>
      </c>
      <c r="F6" s="16" t="s">
        <v>9</v>
      </c>
      <c r="G6" s="16" t="s">
        <v>35</v>
      </c>
      <c r="H6" s="16" t="s">
        <v>11</v>
      </c>
      <c r="I6" s="16" t="s">
        <v>12</v>
      </c>
      <c r="J6" s="16" t="s">
        <v>13</v>
      </c>
      <c r="K6" s="16" t="s">
        <v>36</v>
      </c>
      <c r="L6" s="16" t="s">
        <v>15</v>
      </c>
      <c r="M6" s="16" t="s">
        <v>16</v>
      </c>
      <c r="N6" s="16" t="s">
        <v>17</v>
      </c>
      <c r="O6" s="43" t="s">
        <v>5</v>
      </c>
      <c r="P6" s="44"/>
    </row>
    <row r="7" spans="1:17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7" ht="15" x14ac:dyDescent="0.25">
      <c r="A8" s="22" t="s">
        <v>30</v>
      </c>
      <c r="B8" s="9"/>
      <c r="C8" s="10">
        <f t="shared" ref="C8:O8" si="0">+C10+C16+C18</f>
        <v>102.89</v>
      </c>
      <c r="D8" s="10">
        <f t="shared" si="0"/>
        <v>23.720000000000002</v>
      </c>
      <c r="E8" s="10">
        <f t="shared" si="0"/>
        <v>0</v>
      </c>
      <c r="F8" s="10">
        <f t="shared" si="0"/>
        <v>195.01999999999998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33.97</v>
      </c>
      <c r="K8" s="10">
        <f t="shared" si="0"/>
        <v>5.35</v>
      </c>
      <c r="L8" s="10">
        <f t="shared" si="0"/>
        <v>15.66</v>
      </c>
      <c r="M8" s="10">
        <f t="shared" si="0"/>
        <v>4.96</v>
      </c>
      <c r="N8" s="10">
        <f t="shared" si="0"/>
        <v>93.5</v>
      </c>
      <c r="O8" s="10">
        <f t="shared" si="0"/>
        <v>475.07000000000011</v>
      </c>
      <c r="P8" s="23"/>
      <c r="Q8" s="24"/>
    </row>
    <row r="9" spans="1:17" x14ac:dyDescent="0.2">
      <c r="A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4"/>
      <c r="P9" s="23"/>
    </row>
    <row r="10" spans="1:17" s="9" customFormat="1" ht="17.25" x14ac:dyDescent="0.25">
      <c r="A10" s="22" t="s">
        <v>18</v>
      </c>
      <c r="C10" s="27">
        <f t="shared" ref="C10:K10" si="1">SUM(C11:C14)</f>
        <v>42.12</v>
      </c>
      <c r="D10" s="27">
        <f t="shared" si="1"/>
        <v>23.720000000000002</v>
      </c>
      <c r="E10" s="27">
        <f t="shared" si="1"/>
        <v>0</v>
      </c>
      <c r="F10" s="27">
        <f t="shared" si="1"/>
        <v>195.01999999999998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33.97</v>
      </c>
      <c r="K10" s="27">
        <f t="shared" si="1"/>
        <v>5.35</v>
      </c>
      <c r="L10" s="27">
        <f t="shared" ref="L10:N10" si="2">SUM(L11:L14)</f>
        <v>15.24</v>
      </c>
      <c r="M10" s="27">
        <f t="shared" si="2"/>
        <v>4.9000000000000004</v>
      </c>
      <c r="N10" s="27">
        <f t="shared" si="2"/>
        <v>14.94</v>
      </c>
      <c r="O10" s="11">
        <f>SUM(C10:N10)</f>
        <v>335.26000000000005</v>
      </c>
      <c r="P10" s="28"/>
    </row>
    <row r="11" spans="1:17" ht="15" x14ac:dyDescent="0.25">
      <c r="A11" s="22"/>
      <c r="B11" s="14" t="s">
        <v>37</v>
      </c>
      <c r="C11" s="29">
        <v>33.619999999999997</v>
      </c>
      <c r="D11" s="29">
        <v>5.03</v>
      </c>
      <c r="E11" s="29">
        <v>0</v>
      </c>
      <c r="F11" s="29">
        <v>0.04</v>
      </c>
      <c r="G11" s="29">
        <v>0</v>
      </c>
      <c r="H11" s="29">
        <v>0</v>
      </c>
      <c r="I11" s="29">
        <v>0</v>
      </c>
      <c r="J11" s="29">
        <v>25.82</v>
      </c>
      <c r="K11" s="29">
        <v>0</v>
      </c>
      <c r="L11" s="29">
        <v>13.85</v>
      </c>
      <c r="M11" s="29">
        <v>0.95</v>
      </c>
      <c r="N11" s="29">
        <v>12.53</v>
      </c>
      <c r="O11" s="11">
        <f t="shared" ref="O11:O18" si="3">SUM(C11:N11)</f>
        <v>91.839999999999989</v>
      </c>
      <c r="P11" s="23"/>
    </row>
    <row r="12" spans="1:17" ht="15" x14ac:dyDescent="0.25">
      <c r="A12" s="22"/>
      <c r="B12" s="14" t="s">
        <v>38</v>
      </c>
      <c r="C12" s="29">
        <v>8.5</v>
      </c>
      <c r="D12" s="29">
        <v>18.5</v>
      </c>
      <c r="E12" s="29">
        <v>0</v>
      </c>
      <c r="F12" s="29">
        <v>12.97</v>
      </c>
      <c r="G12" s="29">
        <v>0</v>
      </c>
      <c r="H12" s="29">
        <v>0</v>
      </c>
      <c r="I12" s="29">
        <v>0</v>
      </c>
      <c r="J12" s="29">
        <v>8.15</v>
      </c>
      <c r="K12" s="29">
        <v>5.35</v>
      </c>
      <c r="L12" s="29">
        <v>1.38</v>
      </c>
      <c r="M12" s="29">
        <v>3.95</v>
      </c>
      <c r="N12" s="29">
        <v>2.41</v>
      </c>
      <c r="O12" s="11">
        <f t="shared" si="3"/>
        <v>61.210000000000008</v>
      </c>
      <c r="P12" s="23"/>
    </row>
    <row r="13" spans="1:17" ht="15" x14ac:dyDescent="0.25">
      <c r="A13" s="22"/>
      <c r="B13" s="14" t="s">
        <v>40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0.01</v>
      </c>
      <c r="M13" s="29">
        <v>0</v>
      </c>
      <c r="N13" s="29">
        <v>0</v>
      </c>
      <c r="O13" s="11">
        <f t="shared" si="3"/>
        <v>0.01</v>
      </c>
      <c r="P13" s="23"/>
    </row>
    <row r="14" spans="1:17" ht="15" x14ac:dyDescent="0.25">
      <c r="A14" s="22"/>
      <c r="B14" s="14" t="s">
        <v>41</v>
      </c>
      <c r="C14" s="29">
        <v>0</v>
      </c>
      <c r="D14" s="29">
        <v>0.19</v>
      </c>
      <c r="E14" s="29">
        <v>0</v>
      </c>
      <c r="F14" s="29">
        <v>182.01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11">
        <f t="shared" si="3"/>
        <v>182.2</v>
      </c>
      <c r="P14" s="23"/>
    </row>
    <row r="15" spans="1:17" ht="15" x14ac:dyDescent="0.25">
      <c r="A15" s="22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"/>
      <c r="P15" s="23"/>
    </row>
    <row r="16" spans="1:17" s="9" customFormat="1" ht="17.25" x14ac:dyDescent="0.25">
      <c r="A16" s="22" t="s">
        <v>19</v>
      </c>
      <c r="C16" s="27">
        <v>60.77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78.5</v>
      </c>
      <c r="O16" s="11">
        <f t="shared" si="3"/>
        <v>139.27000000000001</v>
      </c>
      <c r="P16" s="30" t="s">
        <v>31</v>
      </c>
    </row>
    <row r="17" spans="1:16" ht="15" x14ac:dyDescent="0.25">
      <c r="A17" s="22"/>
      <c r="B17" s="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11"/>
      <c r="P17" s="32"/>
    </row>
    <row r="18" spans="1:16" ht="15" x14ac:dyDescent="0.25">
      <c r="A18" s="22" t="s">
        <v>44</v>
      </c>
      <c r="B18" s="9"/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0.42</v>
      </c>
      <c r="M18" s="27">
        <v>0.06</v>
      </c>
      <c r="N18" s="27">
        <v>0.06</v>
      </c>
      <c r="O18" s="11">
        <f t="shared" si="3"/>
        <v>0.54</v>
      </c>
      <c r="P18" s="32"/>
    </row>
    <row r="19" spans="1:16" ht="15" x14ac:dyDescent="0.25">
      <c r="A19" s="22"/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2"/>
      <c r="P19" s="32"/>
    </row>
    <row r="20" spans="1:16" ht="15.75" thickBot="1" x14ac:dyDescent="0.3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3"/>
      <c r="P20" s="37"/>
    </row>
    <row r="21" spans="1:16" ht="15" x14ac:dyDescent="0.25">
      <c r="A21" s="9"/>
      <c r="B21" s="9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12"/>
      <c r="P21" s="9"/>
    </row>
    <row r="22" spans="1:16" ht="27.75" customHeight="1" x14ac:dyDescent="0.2">
      <c r="A22" s="96" t="s">
        <v>50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ht="15" x14ac:dyDescent="0.25">
      <c r="A23" s="38"/>
      <c r="B23" s="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2"/>
      <c r="P23" s="9"/>
    </row>
    <row r="24" spans="1:16" x14ac:dyDescent="0.2">
      <c r="A24" s="39"/>
      <c r="B24" s="39"/>
      <c r="C24" s="40"/>
      <c r="D24" s="40"/>
    </row>
    <row r="25" spans="1:16" ht="3.75" customHeight="1" x14ac:dyDescent="0.2">
      <c r="A25" s="41"/>
      <c r="B25" s="41"/>
    </row>
    <row r="26" spans="1:16" x14ac:dyDescent="0.2">
      <c r="A26" s="41" t="s">
        <v>20</v>
      </c>
      <c r="B26" s="41"/>
    </row>
  </sheetData>
  <mergeCells count="3">
    <mergeCell ref="A5:B6"/>
    <mergeCell ref="C5:O5"/>
    <mergeCell ref="A22:P22"/>
  </mergeCells>
  <printOptions horizontalCentered="1"/>
  <pageMargins left="0" right="0" top="0.75" bottom="0.75" header="0.3" footer="0.3"/>
  <pageSetup paperSize="9" scale="95" orientation="landscape" r:id="rId1"/>
  <headerFooter>
    <oddHeader>&amp;C&amp;"-,Bold"BUREAU OF THE TREASURY&amp;"-,Regular"
&amp;"-,Italic"Statistical Data Analysis Division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zoomScaleNormal="100" workbookViewId="0">
      <selection activeCell="P3" sqref="P3"/>
    </sheetView>
  </sheetViews>
  <sheetFormatPr defaultRowHeight="14.25" x14ac:dyDescent="0.2"/>
  <cols>
    <col min="1" max="1" width="7.140625" style="14" customWidth="1"/>
    <col min="2" max="2" width="29.28515625" style="14" customWidth="1"/>
    <col min="3" max="3" width="9.140625" style="14"/>
    <col min="4" max="13" width="9.140625" style="14" customWidth="1"/>
    <col min="14" max="14" width="1.7109375" style="14" bestFit="1" customWidth="1"/>
    <col min="15" max="15" width="9.140625" style="14" customWidth="1"/>
    <col min="16" max="16" width="2" style="14" customWidth="1"/>
    <col min="17" max="17" width="10.85546875" style="14" customWidth="1"/>
    <col min="18" max="18" width="2.28515625" style="14" customWidth="1"/>
    <col min="19" max="16384" width="9.140625" style="14"/>
  </cols>
  <sheetData>
    <row r="1" spans="1:19" ht="15" x14ac:dyDescent="0.25">
      <c r="A1" s="9" t="s">
        <v>0</v>
      </c>
      <c r="B1" s="9"/>
    </row>
    <row r="2" spans="1:19" x14ac:dyDescent="0.2">
      <c r="A2" s="14" t="s">
        <v>1</v>
      </c>
    </row>
    <row r="3" spans="1:19" x14ac:dyDescent="0.2">
      <c r="A3" s="14" t="s">
        <v>2</v>
      </c>
    </row>
    <row r="4" spans="1:19" ht="15" thickBot="1" x14ac:dyDescent="0.25"/>
    <row r="5" spans="1:19" ht="15" customHeight="1" x14ac:dyDescent="0.25">
      <c r="A5" s="83" t="s">
        <v>3</v>
      </c>
      <c r="B5" s="84"/>
      <c r="C5" s="87" t="s">
        <v>34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15"/>
    </row>
    <row r="6" spans="1:19" ht="15.75" thickBot="1" x14ac:dyDescent="0.3">
      <c r="A6" s="85"/>
      <c r="B6" s="86"/>
      <c r="C6" s="16" t="s">
        <v>6</v>
      </c>
      <c r="D6" s="16" t="s">
        <v>7</v>
      </c>
      <c r="E6" s="16" t="s">
        <v>8</v>
      </c>
      <c r="F6" s="16" t="s">
        <v>9</v>
      </c>
      <c r="G6" s="16" t="s">
        <v>35</v>
      </c>
      <c r="H6" s="16" t="s">
        <v>11</v>
      </c>
      <c r="I6" s="16" t="s">
        <v>12</v>
      </c>
      <c r="J6" s="16" t="s">
        <v>13</v>
      </c>
      <c r="K6" s="16" t="s">
        <v>36</v>
      </c>
      <c r="L6" s="16" t="s">
        <v>15</v>
      </c>
      <c r="M6" s="16" t="s">
        <v>16</v>
      </c>
      <c r="N6" s="16"/>
      <c r="O6" s="16" t="s">
        <v>17</v>
      </c>
      <c r="P6" s="16"/>
      <c r="Q6" s="17" t="s">
        <v>5</v>
      </c>
      <c r="R6" s="18"/>
    </row>
    <row r="7" spans="1:19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9" ht="15" x14ac:dyDescent="0.25">
      <c r="A8" s="22" t="s">
        <v>30</v>
      </c>
      <c r="B8" s="9"/>
      <c r="C8" s="10">
        <v>0</v>
      </c>
      <c r="D8" s="10">
        <v>11.35</v>
      </c>
      <c r="E8" s="10">
        <v>15.84</v>
      </c>
      <c r="F8" s="10">
        <v>23.119999999999997</v>
      </c>
      <c r="G8" s="10">
        <v>197.85999999999999</v>
      </c>
      <c r="H8" s="10">
        <v>14.280000000000001</v>
      </c>
      <c r="I8" s="10">
        <v>19.84</v>
      </c>
      <c r="J8" s="10">
        <v>16.86</v>
      </c>
      <c r="K8" s="10">
        <v>8.2900000000000009</v>
      </c>
      <c r="L8" s="10">
        <v>184.06</v>
      </c>
      <c r="M8" s="10">
        <v>-142.99</v>
      </c>
      <c r="N8" s="10"/>
      <c r="O8" s="10">
        <v>533.33000000000004</v>
      </c>
      <c r="P8" s="10"/>
      <c r="Q8" s="10">
        <v>881.83999999999992</v>
      </c>
      <c r="R8" s="23"/>
      <c r="S8" s="24"/>
    </row>
    <row r="9" spans="1:19" x14ac:dyDescent="0.2">
      <c r="A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3"/>
    </row>
    <row r="10" spans="1:19" s="9" customFormat="1" ht="17.25" x14ac:dyDescent="0.25">
      <c r="A10" s="22" t="s">
        <v>18</v>
      </c>
      <c r="C10" s="27">
        <v>0</v>
      </c>
      <c r="D10" s="27">
        <v>11.35</v>
      </c>
      <c r="E10" s="27">
        <v>15.84</v>
      </c>
      <c r="F10" s="27">
        <v>23.119999999999997</v>
      </c>
      <c r="G10" s="27">
        <v>197.85999999999999</v>
      </c>
      <c r="H10" s="27">
        <v>14.280000000000001</v>
      </c>
      <c r="I10" s="27">
        <v>19.84</v>
      </c>
      <c r="J10" s="27">
        <v>16.86</v>
      </c>
      <c r="K10" s="27">
        <v>8.2900000000000009</v>
      </c>
      <c r="L10" s="27">
        <v>84.06</v>
      </c>
      <c r="M10" s="27">
        <v>-142.99</v>
      </c>
      <c r="N10" s="27"/>
      <c r="O10" s="27">
        <v>465.51000000000005</v>
      </c>
      <c r="P10" s="27"/>
      <c r="Q10" s="11">
        <v>714.02</v>
      </c>
      <c r="R10" s="28"/>
    </row>
    <row r="11" spans="1:19" ht="17.25" x14ac:dyDescent="0.25">
      <c r="A11" s="22"/>
      <c r="B11" s="14" t="s">
        <v>37</v>
      </c>
      <c r="C11" s="29">
        <v>0</v>
      </c>
      <c r="D11" s="29">
        <v>1.96</v>
      </c>
      <c r="E11" s="29">
        <v>0</v>
      </c>
      <c r="F11" s="29">
        <v>12.02</v>
      </c>
      <c r="G11" s="29">
        <v>0.49</v>
      </c>
      <c r="H11" s="29">
        <v>0.06</v>
      </c>
      <c r="I11" s="29">
        <v>12.19</v>
      </c>
      <c r="J11" s="29">
        <v>0.22</v>
      </c>
      <c r="K11" s="29">
        <v>0.06</v>
      </c>
      <c r="L11" s="29">
        <v>12</v>
      </c>
      <c r="M11" s="29">
        <v>0.54</v>
      </c>
      <c r="N11" s="29"/>
      <c r="O11" s="29">
        <v>454.91</v>
      </c>
      <c r="P11" s="45" t="s">
        <v>32</v>
      </c>
      <c r="Q11" s="11">
        <v>494.45000000000005</v>
      </c>
      <c r="R11" s="23"/>
    </row>
    <row r="12" spans="1:19" ht="17.25" x14ac:dyDescent="0.25">
      <c r="A12" s="22"/>
      <c r="B12" s="14" t="s">
        <v>38</v>
      </c>
      <c r="C12" s="29">
        <v>0</v>
      </c>
      <c r="D12" s="29">
        <v>9.3800000000000008</v>
      </c>
      <c r="E12" s="29">
        <v>15.82</v>
      </c>
      <c r="F12" s="29">
        <v>11.1</v>
      </c>
      <c r="G12" s="29">
        <v>15.33</v>
      </c>
      <c r="H12" s="29">
        <v>14.22</v>
      </c>
      <c r="I12" s="29">
        <v>7.65</v>
      </c>
      <c r="J12" s="29">
        <v>16.62</v>
      </c>
      <c r="K12" s="29">
        <v>8.23</v>
      </c>
      <c r="L12" s="29">
        <v>9.74</v>
      </c>
      <c r="M12" s="29">
        <v>11.28</v>
      </c>
      <c r="N12" s="29"/>
      <c r="O12" s="29">
        <v>10.6</v>
      </c>
      <c r="P12" s="45" t="s">
        <v>39</v>
      </c>
      <c r="Q12" s="11">
        <v>129.97000000000003</v>
      </c>
      <c r="R12" s="23"/>
    </row>
    <row r="13" spans="1:19" ht="15" x14ac:dyDescent="0.25">
      <c r="A13" s="22"/>
      <c r="B13" s="14" t="s">
        <v>40</v>
      </c>
      <c r="C13" s="29">
        <v>0</v>
      </c>
      <c r="D13" s="29">
        <v>0.01</v>
      </c>
      <c r="E13" s="29">
        <v>0.01</v>
      </c>
      <c r="F13" s="29">
        <v>0</v>
      </c>
      <c r="G13" s="29">
        <v>0.03</v>
      </c>
      <c r="H13" s="29">
        <v>0</v>
      </c>
      <c r="I13" s="29">
        <v>0</v>
      </c>
      <c r="J13" s="29">
        <v>0.02</v>
      </c>
      <c r="K13" s="29">
        <v>0</v>
      </c>
      <c r="L13" s="29">
        <v>0</v>
      </c>
      <c r="M13" s="29">
        <v>0.05</v>
      </c>
      <c r="N13" s="29"/>
      <c r="O13" s="29">
        <v>0</v>
      </c>
      <c r="P13" s="29"/>
      <c r="Q13" s="11">
        <v>0.12000000000000001</v>
      </c>
      <c r="R13" s="23"/>
    </row>
    <row r="14" spans="1:19" ht="15" x14ac:dyDescent="0.25">
      <c r="A14" s="22"/>
      <c r="B14" s="14" t="s">
        <v>41</v>
      </c>
      <c r="C14" s="29">
        <v>0</v>
      </c>
      <c r="D14" s="29">
        <v>0</v>
      </c>
      <c r="E14" s="29">
        <v>0.01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62.32</v>
      </c>
      <c r="M14" s="29">
        <v>0</v>
      </c>
      <c r="N14" s="29"/>
      <c r="O14" s="29">
        <v>0</v>
      </c>
      <c r="P14" s="29"/>
      <c r="Q14" s="11">
        <v>62.33</v>
      </c>
      <c r="R14" s="23"/>
    </row>
    <row r="15" spans="1:19" ht="17.25" x14ac:dyDescent="0.25">
      <c r="A15" s="22"/>
      <c r="B15" s="14" t="s">
        <v>42</v>
      </c>
      <c r="C15" s="29">
        <v>0</v>
      </c>
      <c r="D15" s="29">
        <v>0</v>
      </c>
      <c r="E15" s="29">
        <v>0</v>
      </c>
      <c r="F15" s="29">
        <v>0</v>
      </c>
      <c r="G15" s="29">
        <v>182.01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-154.86000000000001</v>
      </c>
      <c r="N15" s="45" t="s">
        <v>31</v>
      </c>
      <c r="O15" s="29">
        <v>0</v>
      </c>
      <c r="P15" s="29"/>
      <c r="Q15" s="11">
        <v>27.149999999999977</v>
      </c>
      <c r="R15" s="23"/>
    </row>
    <row r="16" spans="1:19" ht="15" x14ac:dyDescent="0.25">
      <c r="A16" s="22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1"/>
      <c r="R16" s="23"/>
    </row>
    <row r="17" spans="1:18" s="9" customFormat="1" ht="17.25" x14ac:dyDescent="0.25">
      <c r="A17" s="22" t="s">
        <v>19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100</v>
      </c>
      <c r="M17" s="27">
        <v>0</v>
      </c>
      <c r="N17" s="27"/>
      <c r="O17" s="27">
        <v>67.819999999999993</v>
      </c>
      <c r="P17" s="27"/>
      <c r="Q17" s="11">
        <v>167.82</v>
      </c>
      <c r="R17" s="30" t="s">
        <v>43</v>
      </c>
    </row>
    <row r="18" spans="1:18" ht="15" x14ac:dyDescent="0.25">
      <c r="A18" s="22"/>
      <c r="B18" s="9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11"/>
      <c r="R18" s="32"/>
    </row>
    <row r="19" spans="1:18" ht="15" x14ac:dyDescent="0.25">
      <c r="A19" s="22" t="s">
        <v>44</v>
      </c>
      <c r="B19" s="9"/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/>
      <c r="O19" s="27">
        <v>0</v>
      </c>
      <c r="P19" s="27"/>
      <c r="Q19" s="11">
        <v>0</v>
      </c>
      <c r="R19" s="32"/>
    </row>
    <row r="20" spans="1:18" ht="15" x14ac:dyDescent="0.25">
      <c r="A20" s="22"/>
      <c r="B20" s="33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12"/>
      <c r="R20" s="32"/>
    </row>
    <row r="21" spans="1:18" ht="15.75" thickBot="1" x14ac:dyDescent="0.3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3"/>
      <c r="R21" s="37"/>
    </row>
    <row r="22" spans="1:18" ht="15" x14ac:dyDescent="0.25">
      <c r="A22" s="9"/>
      <c r="B22" s="9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12"/>
      <c r="R22" s="9"/>
    </row>
    <row r="23" spans="1:18" ht="15" x14ac:dyDescent="0.25">
      <c r="A23" s="41" t="s">
        <v>45</v>
      </c>
      <c r="B23" s="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12"/>
      <c r="R23" s="9"/>
    </row>
    <row r="24" spans="1:18" ht="15" x14ac:dyDescent="0.25">
      <c r="A24" s="41" t="s">
        <v>46</v>
      </c>
      <c r="B24" s="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12"/>
      <c r="R24" s="9"/>
    </row>
    <row r="25" spans="1:18" x14ac:dyDescent="0.2">
      <c r="A25" s="41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x14ac:dyDescent="0.2">
      <c r="A26" s="41" t="s">
        <v>48</v>
      </c>
    </row>
    <row r="29" spans="1:18" x14ac:dyDescent="0.2">
      <c r="A29" s="39"/>
      <c r="B29" s="39"/>
      <c r="C29" s="40"/>
      <c r="D29" s="40"/>
    </row>
    <row r="30" spans="1:18" ht="3.75" customHeight="1" x14ac:dyDescent="0.2">
      <c r="A30" s="41"/>
      <c r="B30" s="41"/>
    </row>
    <row r="33" spans="1:2" x14ac:dyDescent="0.2">
      <c r="A33" s="41" t="s">
        <v>20</v>
      </c>
      <c r="B33" s="41"/>
    </row>
    <row r="34" spans="1:2" x14ac:dyDescent="0.2">
      <c r="A34" s="41"/>
      <c r="B34" s="41"/>
    </row>
  </sheetData>
  <mergeCells count="2">
    <mergeCell ref="A5:B6"/>
    <mergeCell ref="C5:Q5"/>
  </mergeCells>
  <printOptions horizontalCentered="1"/>
  <pageMargins left="0" right="0" top="0.972440945" bottom="0.74803149606299202" header="0.31496062992126" footer="0.31496062992126"/>
  <pageSetup paperSize="9" scale="93" orientation="landscape" r:id="rId1"/>
  <headerFooter>
    <oddHeader>&amp;CBUREAU OF THE TREASURY
Statistical Data Analysis Division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zoomScaleNormal="100" workbookViewId="0">
      <selection activeCell="P3" sqref="P3"/>
    </sheetView>
  </sheetViews>
  <sheetFormatPr defaultRowHeight="14.25" x14ac:dyDescent="0.2"/>
  <cols>
    <col min="1" max="1" width="13.140625" style="14" customWidth="1"/>
    <col min="2" max="2" width="9.140625" style="14"/>
    <col min="3" max="6" width="9.140625" style="14" customWidth="1"/>
    <col min="7" max="7" width="10.7109375" style="14" bestFit="1" customWidth="1"/>
    <col min="8" max="13" width="9.140625" style="14" customWidth="1"/>
    <col min="14" max="14" width="13.28515625" style="14" customWidth="1"/>
    <col min="15" max="15" width="2.28515625" style="14" customWidth="1"/>
    <col min="16" max="16384" width="9.140625" style="14"/>
  </cols>
  <sheetData>
    <row r="1" spans="1:16" ht="15" x14ac:dyDescent="0.25">
      <c r="A1" s="9" t="s">
        <v>0</v>
      </c>
    </row>
    <row r="2" spans="1:16" x14ac:dyDescent="0.2">
      <c r="A2" s="14" t="s">
        <v>1</v>
      </c>
    </row>
    <row r="3" spans="1:16" x14ac:dyDescent="0.2">
      <c r="A3" s="14" t="s">
        <v>2</v>
      </c>
    </row>
    <row r="4" spans="1:16" ht="15" thickBot="1" x14ac:dyDescent="0.25"/>
    <row r="5" spans="1:16" ht="15" customHeight="1" x14ac:dyDescent="0.25">
      <c r="A5" s="83" t="s">
        <v>3</v>
      </c>
      <c r="B5" s="87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 t="s">
        <v>5</v>
      </c>
      <c r="O5" s="15"/>
    </row>
    <row r="6" spans="1:16" ht="15.75" thickBot="1" x14ac:dyDescent="0.3">
      <c r="A6" s="85"/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46" t="s">
        <v>17</v>
      </c>
      <c r="N6" s="97"/>
      <c r="O6" s="18"/>
    </row>
    <row r="7" spans="1:16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1:16" ht="15" x14ac:dyDescent="0.25">
      <c r="A8" s="22" t="s">
        <v>30</v>
      </c>
      <c r="B8" s="10">
        <v>17.529999999999998</v>
      </c>
      <c r="C8" s="10">
        <v>8.7900000000000009</v>
      </c>
      <c r="D8" s="10">
        <v>0.04</v>
      </c>
      <c r="E8" s="10">
        <v>208.6</v>
      </c>
      <c r="F8" s="10">
        <v>107.70000000000002</v>
      </c>
      <c r="G8" s="10">
        <v>14028.94</v>
      </c>
      <c r="H8" s="10">
        <v>23.440000000000005</v>
      </c>
      <c r="I8" s="10">
        <v>628.54999999999995</v>
      </c>
      <c r="J8" s="10">
        <v>362.33</v>
      </c>
      <c r="K8" s="10">
        <v>28.55</v>
      </c>
      <c r="L8" s="10">
        <v>14.339999999999998</v>
      </c>
      <c r="M8" s="10">
        <v>218.51000000000002</v>
      </c>
      <c r="N8" s="10">
        <f>SUM(N10:N13)</f>
        <v>15656.279999999999</v>
      </c>
      <c r="O8" s="23"/>
      <c r="P8" s="24"/>
    </row>
    <row r="9" spans="1:16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4"/>
      <c r="N9" s="24"/>
      <c r="O9" s="23"/>
    </row>
    <row r="10" spans="1:16" s="9" customFormat="1" ht="17.25" x14ac:dyDescent="0.25">
      <c r="A10" s="22" t="s">
        <v>18</v>
      </c>
      <c r="B10" s="27">
        <v>17.399999999999999</v>
      </c>
      <c r="C10" s="27">
        <v>8.7900000000000009</v>
      </c>
      <c r="D10" s="27">
        <v>0</v>
      </c>
      <c r="E10" s="27">
        <v>208.56</v>
      </c>
      <c r="F10" s="27">
        <v>107.66000000000001</v>
      </c>
      <c r="G10" s="27">
        <v>534.12999999999988</v>
      </c>
      <c r="H10" s="27">
        <v>23.390000000000004</v>
      </c>
      <c r="I10" s="27">
        <v>628.3599999999999</v>
      </c>
      <c r="J10" s="27">
        <v>30.24</v>
      </c>
      <c r="K10" s="27">
        <v>28.55</v>
      </c>
      <c r="L10" s="27">
        <v>14.339999999999998</v>
      </c>
      <c r="M10" s="27">
        <v>194.05</v>
      </c>
      <c r="N10" s="11">
        <v>1795.4699999999998</v>
      </c>
      <c r="O10" s="28" t="s">
        <v>31</v>
      </c>
    </row>
    <row r="11" spans="1:16" ht="15" x14ac:dyDescent="0.25">
      <c r="A11" s="22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1"/>
      <c r="O11" s="23"/>
    </row>
    <row r="12" spans="1:16" s="9" customFormat="1" ht="17.25" x14ac:dyDescent="0.25">
      <c r="A12" s="22" t="s">
        <v>19</v>
      </c>
      <c r="B12" s="27">
        <v>0.13</v>
      </c>
      <c r="C12" s="27">
        <v>0</v>
      </c>
      <c r="D12" s="27">
        <v>0.04</v>
      </c>
      <c r="E12" s="27">
        <v>0.04</v>
      </c>
      <c r="F12" s="27">
        <v>9</v>
      </c>
      <c r="G12" s="27">
        <f>13494.77+0.04</f>
        <v>13494.810000000001</v>
      </c>
      <c r="H12" s="27">
        <v>0.05</v>
      </c>
      <c r="I12" s="27">
        <v>0.19000000000000003</v>
      </c>
      <c r="J12" s="27">
        <v>332.09</v>
      </c>
      <c r="K12" s="27">
        <v>0</v>
      </c>
      <c r="L12" s="27">
        <v>0</v>
      </c>
      <c r="M12" s="27">
        <v>24.46</v>
      </c>
      <c r="N12" s="11">
        <f>SUM(B12:M12)</f>
        <v>13860.81</v>
      </c>
      <c r="O12" s="28" t="s">
        <v>32</v>
      </c>
    </row>
    <row r="13" spans="1:16" ht="15" x14ac:dyDescent="0.25">
      <c r="A13" s="22"/>
      <c r="B13" s="31"/>
      <c r="C13" s="31"/>
      <c r="D13" s="31"/>
      <c r="E13" s="31"/>
      <c r="F13" s="31" t="s">
        <v>33</v>
      </c>
      <c r="G13" s="31"/>
      <c r="H13" s="29"/>
      <c r="I13" s="31"/>
      <c r="J13" s="31"/>
      <c r="K13" s="31"/>
      <c r="L13" s="31"/>
      <c r="M13" s="31"/>
      <c r="N13" s="12"/>
      <c r="O13" s="32"/>
    </row>
    <row r="14" spans="1:16" ht="15.75" thickBot="1" x14ac:dyDescent="0.3">
      <c r="A14" s="34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13"/>
      <c r="O14" s="37"/>
    </row>
    <row r="15" spans="1:16" ht="15" x14ac:dyDescent="0.25">
      <c r="A15" s="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2"/>
      <c r="O15" s="9"/>
    </row>
    <row r="16" spans="1:16" ht="15" x14ac:dyDescent="0.25">
      <c r="A16" s="4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2"/>
      <c r="O16" s="9"/>
    </row>
    <row r="17" spans="1:15" ht="17.25" x14ac:dyDescent="0.25">
      <c r="A17" s="4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12"/>
      <c r="O17" s="9"/>
    </row>
    <row r="18" spans="1:15" ht="16.5" x14ac:dyDescent="0.2">
      <c r="A18" s="41" t="s">
        <v>55</v>
      </c>
    </row>
    <row r="22" spans="1:15" x14ac:dyDescent="0.2">
      <c r="A22" s="39"/>
      <c r="B22" s="40"/>
      <c r="C22" s="40"/>
      <c r="D22" s="40"/>
    </row>
    <row r="23" spans="1:15" ht="3.75" customHeight="1" x14ac:dyDescent="0.2">
      <c r="A23" s="41"/>
    </row>
    <row r="26" spans="1:15" x14ac:dyDescent="0.2">
      <c r="A26" s="41" t="s">
        <v>20</v>
      </c>
    </row>
  </sheetData>
  <mergeCells count="3">
    <mergeCell ref="A5:A6"/>
    <mergeCell ref="B5:M5"/>
    <mergeCell ref="N5:N6"/>
  </mergeCells>
  <printOptions horizontalCentered="1"/>
  <pageMargins left="0" right="0" top="1.25984251968504" bottom="0.74803149606299202" header="0.31496062992126" footer="0.31496062992126"/>
  <pageSetup paperSize="9" orientation="landscape" r:id="rId1"/>
  <headerFooter>
    <oddHeader>&amp;C&amp;9BUREAU OF THE TREASURY
Statistical Data Analysis Division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zoomScaleNormal="100" workbookViewId="0">
      <selection activeCell="P3" sqref="P3"/>
    </sheetView>
  </sheetViews>
  <sheetFormatPr defaultRowHeight="14.25" x14ac:dyDescent="0.2"/>
  <cols>
    <col min="1" max="1" width="13.140625" style="5" customWidth="1"/>
    <col min="2" max="6" width="9.140625" style="5"/>
    <col min="7" max="13" width="9.14062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28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" x14ac:dyDescent="0.25">
      <c r="A6" s="99"/>
      <c r="B6" s="47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8" t="s">
        <v>17</v>
      </c>
      <c r="N6" s="104"/>
    </row>
    <row r="7" spans="1:14" x14ac:dyDescent="0.2">
      <c r="A7" s="49"/>
      <c r="N7" s="50"/>
    </row>
    <row r="8" spans="1:14" ht="15" x14ac:dyDescent="0.25">
      <c r="A8" s="2"/>
      <c r="B8" s="6">
        <v>8</v>
      </c>
      <c r="C8" s="6">
        <v>4.0999999999999996</v>
      </c>
      <c r="D8" s="6">
        <v>30</v>
      </c>
      <c r="E8" s="6">
        <v>5</v>
      </c>
      <c r="F8" s="6">
        <v>196</v>
      </c>
      <c r="G8" s="6">
        <v>8</v>
      </c>
      <c r="H8" s="6">
        <v>16</v>
      </c>
      <c r="I8" s="6">
        <v>256</v>
      </c>
      <c r="J8" s="6">
        <v>1</v>
      </c>
      <c r="K8" s="6">
        <v>289</v>
      </c>
      <c r="L8" s="6">
        <v>4</v>
      </c>
      <c r="M8" s="3">
        <v>13</v>
      </c>
      <c r="N8" s="4">
        <v>830.1</v>
      </c>
    </row>
    <row r="9" spans="1:14" x14ac:dyDescent="0.2">
      <c r="A9" s="49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N9" s="50"/>
    </row>
    <row r="10" spans="1:14" ht="15" x14ac:dyDescent="0.25">
      <c r="A10" s="2" t="s">
        <v>18</v>
      </c>
      <c r="B10" s="52">
        <v>0</v>
      </c>
      <c r="C10" s="52">
        <v>4</v>
      </c>
      <c r="D10" s="52">
        <v>30</v>
      </c>
      <c r="E10" s="52">
        <v>5</v>
      </c>
      <c r="F10" s="52">
        <v>196</v>
      </c>
      <c r="G10" s="52">
        <v>7</v>
      </c>
      <c r="H10" s="52">
        <v>16</v>
      </c>
      <c r="I10" s="52">
        <v>4</v>
      </c>
      <c r="J10" s="52">
        <v>1</v>
      </c>
      <c r="K10" s="52">
        <v>289</v>
      </c>
      <c r="L10" s="52">
        <v>4</v>
      </c>
      <c r="M10" s="53">
        <v>13</v>
      </c>
      <c r="N10" s="7">
        <v>569</v>
      </c>
    </row>
    <row r="11" spans="1:14" ht="15.75" thickBot="1" x14ac:dyDescent="0.3">
      <c r="A11" s="54" t="s">
        <v>19</v>
      </c>
      <c r="B11" s="55">
        <v>8</v>
      </c>
      <c r="C11" s="55">
        <v>0.1</v>
      </c>
      <c r="D11" s="55">
        <v>0</v>
      </c>
      <c r="E11" s="55">
        <v>0</v>
      </c>
      <c r="F11" s="55">
        <v>0</v>
      </c>
      <c r="G11" s="55">
        <v>1</v>
      </c>
      <c r="H11" s="55">
        <v>0</v>
      </c>
      <c r="I11" s="55">
        <v>252</v>
      </c>
      <c r="J11" s="55">
        <v>0</v>
      </c>
      <c r="K11" s="55">
        <v>0</v>
      </c>
      <c r="L11" s="55">
        <v>0</v>
      </c>
      <c r="M11" s="56">
        <v>0</v>
      </c>
      <c r="N11" s="8">
        <v>261.10000000000002</v>
      </c>
    </row>
    <row r="16" spans="1:14" x14ac:dyDescent="0.2">
      <c r="A16" s="57"/>
      <c r="B16" s="58"/>
      <c r="C16" s="58"/>
      <c r="D16" s="58"/>
    </row>
    <row r="17" spans="1:1" ht="3.75" customHeight="1" x14ac:dyDescent="0.2">
      <c r="A17" s="59"/>
    </row>
    <row r="20" spans="1:1" x14ac:dyDescent="0.2">
      <c r="A20" s="59" t="s">
        <v>20</v>
      </c>
    </row>
  </sheetData>
  <mergeCells count="3">
    <mergeCell ref="A5:A6"/>
    <mergeCell ref="B5:M5"/>
    <mergeCell ref="N5:N6"/>
  </mergeCells>
  <printOptions horizontalCentered="1"/>
  <pageMargins left="0" right="0" top="1.25" bottom="0.75" header="0.3" footer="0.3"/>
  <pageSetup paperSize="9" scale="111" orientation="landscape" r:id="rId1"/>
  <headerFooter>
    <oddHeader>&amp;C&amp;9BUREAU OF THE TREASURY
Statistical Data Analysis Division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0"/>
  <sheetViews>
    <sheetView workbookViewId="0">
      <selection activeCell="P3" sqref="P3"/>
    </sheetView>
  </sheetViews>
  <sheetFormatPr defaultRowHeight="14.25" x14ac:dyDescent="0.2"/>
  <cols>
    <col min="1" max="1" width="10.7109375" style="5" customWidth="1"/>
    <col min="2" max="6" width="9.140625" style="5"/>
    <col min="7" max="13" width="9.140625" style="5" customWidth="1"/>
    <col min="14" max="16384" width="9.140625" style="5"/>
  </cols>
  <sheetData>
    <row r="1" spans="1:14" ht="15" x14ac:dyDescent="0.25">
      <c r="A1" s="1" t="s">
        <v>0</v>
      </c>
    </row>
    <row r="2" spans="1:14" x14ac:dyDescent="0.2">
      <c r="A2" s="5" t="s">
        <v>1</v>
      </c>
    </row>
    <row r="3" spans="1:14" x14ac:dyDescent="0.2">
      <c r="A3" s="5" t="s">
        <v>2</v>
      </c>
    </row>
    <row r="4" spans="1:14" ht="15" thickBot="1" x14ac:dyDescent="0.25"/>
    <row r="5" spans="1:14" ht="15" x14ac:dyDescent="0.25">
      <c r="A5" s="98" t="s">
        <v>3</v>
      </c>
      <c r="B5" s="100" t="s">
        <v>27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3" t="s">
        <v>5</v>
      </c>
    </row>
    <row r="6" spans="1:14" ht="15" x14ac:dyDescent="0.25">
      <c r="A6" s="99"/>
      <c r="B6" s="48" t="s">
        <v>6</v>
      </c>
      <c r="C6" s="48" t="s">
        <v>7</v>
      </c>
      <c r="D6" s="48" t="s">
        <v>8</v>
      </c>
      <c r="E6" s="48" t="s">
        <v>9</v>
      </c>
      <c r="F6" s="48" t="s">
        <v>10</v>
      </c>
      <c r="G6" s="48" t="s">
        <v>11</v>
      </c>
      <c r="H6" s="48" t="s">
        <v>12</v>
      </c>
      <c r="I6" s="48" t="s">
        <v>13</v>
      </c>
      <c r="J6" s="48" t="s">
        <v>14</v>
      </c>
      <c r="K6" s="48" t="s">
        <v>15</v>
      </c>
      <c r="L6" s="48" t="s">
        <v>16</v>
      </c>
      <c r="M6" s="48" t="s">
        <v>17</v>
      </c>
      <c r="N6" s="104"/>
    </row>
    <row r="7" spans="1:14" x14ac:dyDescent="0.2">
      <c r="A7" s="49"/>
      <c r="N7" s="50"/>
    </row>
    <row r="8" spans="1:14" ht="15" x14ac:dyDescent="0.25">
      <c r="A8" s="2"/>
      <c r="B8" s="3">
        <v>0.08</v>
      </c>
      <c r="C8" s="3">
        <v>0.1</v>
      </c>
      <c r="D8" s="3">
        <v>40.17</v>
      </c>
      <c r="E8" s="3">
        <v>60.15</v>
      </c>
      <c r="F8" s="3">
        <v>0</v>
      </c>
      <c r="G8" s="3">
        <v>344.7</v>
      </c>
      <c r="H8" s="3">
        <v>75.790000000000006</v>
      </c>
      <c r="I8" s="3">
        <v>24.3</v>
      </c>
      <c r="J8" s="3">
        <v>1.08</v>
      </c>
      <c r="K8" s="3">
        <v>16.8</v>
      </c>
      <c r="L8" s="3">
        <v>0.09</v>
      </c>
      <c r="M8" s="3">
        <v>94</v>
      </c>
      <c r="N8" s="4">
        <v>657.26</v>
      </c>
    </row>
    <row r="9" spans="1:14" x14ac:dyDescent="0.2">
      <c r="A9" s="49"/>
      <c r="N9" s="50"/>
    </row>
    <row r="10" spans="1:14" ht="15" x14ac:dyDescent="0.25">
      <c r="A10" s="49" t="s">
        <v>18</v>
      </c>
      <c r="B10" s="53">
        <v>0</v>
      </c>
      <c r="C10" s="53">
        <v>0</v>
      </c>
      <c r="D10" s="53">
        <v>36.76</v>
      </c>
      <c r="E10" s="53">
        <v>7.93</v>
      </c>
      <c r="F10" s="53">
        <v>0</v>
      </c>
      <c r="G10" s="53">
        <v>146.06</v>
      </c>
      <c r="H10" s="53">
        <v>0</v>
      </c>
      <c r="I10" s="53">
        <v>24.3</v>
      </c>
      <c r="J10" s="53">
        <v>1.08</v>
      </c>
      <c r="K10" s="53">
        <v>16.760000000000002</v>
      </c>
      <c r="L10" s="53">
        <v>0</v>
      </c>
      <c r="M10" s="53">
        <v>94</v>
      </c>
      <c r="N10" s="7">
        <v>326.89</v>
      </c>
    </row>
    <row r="11" spans="1:14" ht="15.75" thickBot="1" x14ac:dyDescent="0.3">
      <c r="A11" s="60" t="s">
        <v>19</v>
      </c>
      <c r="B11" s="56">
        <v>0.08</v>
      </c>
      <c r="C11" s="56">
        <v>0.1</v>
      </c>
      <c r="D11" s="56">
        <v>3.41</v>
      </c>
      <c r="E11" s="56">
        <v>52.22</v>
      </c>
      <c r="F11" s="56">
        <v>0</v>
      </c>
      <c r="G11" s="56">
        <v>198.64</v>
      </c>
      <c r="H11" s="56">
        <v>75.790000000000006</v>
      </c>
      <c r="I11" s="56">
        <v>0</v>
      </c>
      <c r="J11" s="56">
        <v>0</v>
      </c>
      <c r="K11" s="56">
        <v>0.04</v>
      </c>
      <c r="L11" s="56">
        <v>0.09</v>
      </c>
      <c r="M11" s="56">
        <v>0</v>
      </c>
      <c r="N11" s="8">
        <v>330.37</v>
      </c>
    </row>
    <row r="16" spans="1:14" x14ac:dyDescent="0.2">
      <c r="A16" s="57"/>
      <c r="B16" s="58"/>
      <c r="C16" s="58"/>
      <c r="D16" s="58"/>
    </row>
    <row r="17" spans="1:1" ht="3.75" customHeight="1" x14ac:dyDescent="0.2">
      <c r="A17" s="59"/>
    </row>
    <row r="20" spans="1:1" x14ac:dyDescent="0.2">
      <c r="A20" s="59" t="s">
        <v>20</v>
      </c>
    </row>
  </sheetData>
  <mergeCells count="3">
    <mergeCell ref="A5:A6"/>
    <mergeCell ref="B5:M5"/>
    <mergeCell ref="N5:N6"/>
  </mergeCells>
  <printOptions horizontalCentered="1"/>
  <pageMargins left="0" right="0" top="1.2480314960000001" bottom="0.74803149606299202" header="0.31496062992126" footer="0.31496062992126"/>
  <pageSetup paperSize="9" orientation="landscape" r:id="rId1"/>
  <headerFooter>
    <oddHeader>&amp;C&amp;9BUREAU OF THE TREASURY
Statistical Data Analysis Division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6</vt:i4>
      </vt:variant>
    </vt:vector>
  </HeadingPairs>
  <TitlesOfParts>
    <vt:vector size="3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epawayan</dc:creator>
  <cp:lastModifiedBy>Lara T. Aduna</cp:lastModifiedBy>
  <cp:lastPrinted>2025-03-17T01:58:44Z</cp:lastPrinted>
  <dcterms:created xsi:type="dcterms:W3CDTF">2018-01-17T02:47:00Z</dcterms:created>
  <dcterms:modified xsi:type="dcterms:W3CDTF">2025-03-17T01:58:44Z</dcterms:modified>
</cp:coreProperties>
</file>